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60" tabRatio="759" activeTab="1"/>
  </bookViews>
  <sheets>
    <sheet name="Fisio_I " sheetId="1" r:id="rId1"/>
    <sheet name="Fisio_II" sheetId="2" r:id="rId2"/>
    <sheet name="Horas_Profesores" sheetId="3" r:id="rId3"/>
    <sheet name="DistribucionBloques" sheetId="4" r:id="rId4"/>
    <sheet name="CreditosPOD" sheetId="5" r:id="rId5"/>
    <sheet name="PR Reales Aparato" sheetId="6" r:id="rId6"/>
    <sheet name="JOSEFINA POD" sheetId="7" r:id="rId7"/>
  </sheets>
  <definedNames>
    <definedName name="_xlnm.Print_Titles" localSheetId="0">'Fisio_I '!$1:$2</definedName>
    <definedName name="_xlnm.Print_Titles" localSheetId="1">'Fisio_II'!$2:$2</definedName>
  </definedNames>
  <calcPr fullCalcOnLoad="1"/>
</workbook>
</file>

<file path=xl/sharedStrings.xml><?xml version="1.0" encoding="utf-8"?>
<sst xmlns="http://schemas.openxmlformats.org/spreadsheetml/2006/main" count="1578" uniqueCount="526">
  <si>
    <t>Lunes</t>
  </si>
  <si>
    <t>Martes</t>
  </si>
  <si>
    <t>Miércoles</t>
  </si>
  <si>
    <t>Jueves</t>
  </si>
  <si>
    <t>Octubre</t>
  </si>
  <si>
    <t>Noviembre</t>
  </si>
  <si>
    <t>Diciembre</t>
  </si>
  <si>
    <t>Enero</t>
  </si>
  <si>
    <t>Sepbre</t>
  </si>
  <si>
    <t>Teoría</t>
  </si>
  <si>
    <t>Febrero</t>
  </si>
  <si>
    <t>VACACIONES DE NAVIDAD</t>
  </si>
  <si>
    <t>OBS</t>
  </si>
  <si>
    <t>FGEN</t>
  </si>
  <si>
    <t>Marzo</t>
  </si>
  <si>
    <t>Abril</t>
  </si>
  <si>
    <t>Mayo</t>
  </si>
  <si>
    <t>Junio</t>
  </si>
  <si>
    <t>Exámenes</t>
  </si>
  <si>
    <t>FGEN*</t>
  </si>
  <si>
    <t>SimulDig</t>
  </si>
  <si>
    <t>SimulRin</t>
  </si>
  <si>
    <t>JGS</t>
  </si>
  <si>
    <t>CG</t>
  </si>
  <si>
    <t>AS</t>
  </si>
  <si>
    <t>AO</t>
  </si>
  <si>
    <t>RR</t>
  </si>
  <si>
    <t>AR</t>
  </si>
  <si>
    <t>MTP</t>
  </si>
  <si>
    <t>LN</t>
  </si>
  <si>
    <t>DS</t>
  </si>
  <si>
    <t>LG</t>
  </si>
  <si>
    <t>YB</t>
  </si>
  <si>
    <t>TOTAL</t>
  </si>
  <si>
    <t>Profesores</t>
  </si>
  <si>
    <t>FISIOLOGI A I</t>
  </si>
  <si>
    <t>MEDICINA</t>
  </si>
  <si>
    <t>YB+AR+AS</t>
  </si>
  <si>
    <t>JGS+AO+AS+RR+AR+ MTP+LN</t>
  </si>
  <si>
    <t>FISIOLOGI A II</t>
  </si>
  <si>
    <t>Teresa Gallego</t>
  </si>
  <si>
    <t>TOTAL PARCIAL MEDICINA</t>
  </si>
  <si>
    <t>LOGOPEDIA</t>
  </si>
  <si>
    <t>36T</t>
  </si>
  <si>
    <t>AR+LN</t>
  </si>
  <si>
    <t>María Calvo</t>
  </si>
  <si>
    <t>OPTICA</t>
  </si>
  <si>
    <t>54T</t>
  </si>
  <si>
    <t>NEUROFIS.</t>
  </si>
  <si>
    <t>BIOLOGIA</t>
  </si>
  <si>
    <t>53EGYM</t>
  </si>
  <si>
    <t>INVESTIGACION</t>
  </si>
  <si>
    <t>FECHAS CLASES TEÓRICAS</t>
  </si>
  <si>
    <t>FECHAS CLASES PRÁCTICAS</t>
  </si>
  <si>
    <t xml:space="preserve">PROFESORES </t>
  </si>
  <si>
    <t>Digestivo (7T+3L+4A)</t>
  </si>
  <si>
    <t>Endocrino (11T+0L+11A)</t>
  </si>
  <si>
    <t>Nervioso (12T+ 6L+6A)</t>
  </si>
  <si>
    <t>Profesores:</t>
  </si>
  <si>
    <t>Categoría</t>
  </si>
  <si>
    <t>Siglas</t>
  </si>
  <si>
    <t>Javier García-Sancho</t>
  </si>
  <si>
    <t>Catedrático</t>
  </si>
  <si>
    <t>Constancio González</t>
  </si>
  <si>
    <t>Ricardo Rigual</t>
  </si>
  <si>
    <t>Ana Sánchez</t>
  </si>
  <si>
    <t>Profesor Titular</t>
  </si>
  <si>
    <t>Ana Obeso</t>
  </si>
  <si>
    <t>Asunción Rocher</t>
  </si>
  <si>
    <t>María Teresa Pérez</t>
  </si>
  <si>
    <t>Catedrático E.U.</t>
  </si>
  <si>
    <t>Lucía Núñez</t>
  </si>
  <si>
    <t xml:space="preserve">Diego Sánchez </t>
  </si>
  <si>
    <t>Mª Dolores Ganfornina</t>
  </si>
  <si>
    <t>Yolanda Bayón</t>
  </si>
  <si>
    <t>Riñón &amp; Eq. Acido-base (14T+6L+14A)</t>
  </si>
  <si>
    <t>Probl_Dig</t>
  </si>
  <si>
    <t>Tot</t>
  </si>
  <si>
    <t>Coord: DS</t>
  </si>
  <si>
    <t>DS+LG+YB</t>
  </si>
  <si>
    <t>CARGA DOCENTE REAL EN FISIOLOGIA HUMANA</t>
  </si>
  <si>
    <t>Creditos y horas</t>
  </si>
  <si>
    <t xml:space="preserve">TEORICAS </t>
  </si>
  <si>
    <t>PRACTICAS</t>
  </si>
  <si>
    <t>Suma</t>
  </si>
  <si>
    <t>% Total</t>
  </si>
  <si>
    <t>FISIOLOGIA HUM. (13.5+10.5)</t>
  </si>
  <si>
    <t>1,5 x 2 = 30</t>
  </si>
  <si>
    <t>0,8 x 4 = 32</t>
  </si>
  <si>
    <t>SANGRE</t>
  </si>
  <si>
    <t>0,8 x 2 =16</t>
  </si>
  <si>
    <t>0,2 x 4 =8         + Hospital</t>
  </si>
  <si>
    <t>CIRC</t>
  </si>
  <si>
    <t>2,2 x 2 =44</t>
  </si>
  <si>
    <t>1,8x 4 = 72</t>
  </si>
  <si>
    <t>RESP</t>
  </si>
  <si>
    <t>1,8 x 2 = 36</t>
  </si>
  <si>
    <t>1,2 x 4 =48</t>
  </si>
  <si>
    <t>DIGES</t>
  </si>
  <si>
    <t>1,2 x 2 = 24</t>
  </si>
  <si>
    <t>0,4 x 4 = 16</t>
  </si>
  <si>
    <t>RIÑON</t>
  </si>
  <si>
    <t>2 x 2 =40</t>
  </si>
  <si>
    <t>ENDOCR</t>
  </si>
  <si>
    <t>2 x 2 = 40</t>
  </si>
  <si>
    <t>0.4 x 4 = 16      + Hospital?</t>
  </si>
  <si>
    <t>NERVIOSO</t>
  </si>
  <si>
    <t>1 x 4 = 40</t>
  </si>
  <si>
    <t>Nutricion (5T+1P)</t>
  </si>
  <si>
    <t>Logopedia (5T+1P)</t>
  </si>
  <si>
    <t>Optica (5T+4P)</t>
  </si>
  <si>
    <t>Cálculos de carga docente (Prácticas)</t>
  </si>
  <si>
    <t>FGEN:</t>
  </si>
  <si>
    <t>3 bloques + simulación = 4x0.2 = 0.8</t>
  </si>
  <si>
    <t>TOTAL.........0.8</t>
  </si>
  <si>
    <t xml:space="preserve">SANGRE: </t>
  </si>
  <si>
    <t>1 bloque = 0.2  + Hospital: Análisis de sangre, etc</t>
  </si>
  <si>
    <t xml:space="preserve">CIRC: </t>
  </si>
  <si>
    <t>EKG/Video: 0.2x2 = 0.4</t>
  </si>
  <si>
    <t>Análisis &amp; Patológicos: 0.2</t>
  </si>
  <si>
    <t>Estadística: 0.2</t>
  </si>
  <si>
    <t>3 bloques: 0.6</t>
  </si>
  <si>
    <t>Presión arterial: 0.2</t>
  </si>
  <si>
    <t>Modelo: 0.2</t>
  </si>
  <si>
    <t>TOTAL.........1.8</t>
  </si>
  <si>
    <t>RESP:</t>
  </si>
  <si>
    <t>Espirometría: 0.2*2=0.4</t>
  </si>
  <si>
    <t>3 Bloques: 0.6</t>
  </si>
  <si>
    <t>TOTAL.........1.2</t>
  </si>
  <si>
    <t>DIGES:</t>
  </si>
  <si>
    <t>2 bloques: 0.4</t>
  </si>
  <si>
    <t>TOTAL.........0.4</t>
  </si>
  <si>
    <t>RIÑON:</t>
  </si>
  <si>
    <t>Práctica pises: 0.2*2=0.4</t>
  </si>
  <si>
    <t>Análisis: 0.2</t>
  </si>
  <si>
    <t>ENDOCR:</t>
  </si>
  <si>
    <t>NERVIOSO:</t>
  </si>
  <si>
    <t>1 bloque: 0.2</t>
  </si>
  <si>
    <t>Percepción visual: 0.2</t>
  </si>
  <si>
    <t>Audiometría: 0.2*2=0.4</t>
  </si>
  <si>
    <t>Discriminación gustativa: 0.2</t>
  </si>
  <si>
    <t>TOTAL.........1.0</t>
  </si>
  <si>
    <t>Mes</t>
  </si>
  <si>
    <t>Día</t>
  </si>
  <si>
    <t>Conmentario</t>
  </si>
  <si>
    <t>Practicas</t>
  </si>
  <si>
    <t>Lugar</t>
  </si>
  <si>
    <t>Transporte:Osmosis</t>
  </si>
  <si>
    <t>Dif. Iones_Nernst</t>
  </si>
  <si>
    <t>5ª PL</t>
  </si>
  <si>
    <t>Excit_Umbral_ElectroT</t>
  </si>
  <si>
    <t>Pot. Acción</t>
  </si>
  <si>
    <t>Interpr. Iónica</t>
  </si>
  <si>
    <t>Sinapsis</t>
  </si>
  <si>
    <t>Musculo</t>
  </si>
  <si>
    <t>AMM2</t>
  </si>
  <si>
    <t>Vegetativo</t>
  </si>
  <si>
    <t>Epitelios</t>
  </si>
  <si>
    <t>Corazón</t>
  </si>
  <si>
    <t>EKG</t>
  </si>
  <si>
    <t>Ciclo Cardiaco</t>
  </si>
  <si>
    <t>Hemodinámica</t>
  </si>
  <si>
    <t>Circ Arterial</t>
  </si>
  <si>
    <t>Circ. Capilar</t>
  </si>
  <si>
    <t>Circ. Venosa</t>
  </si>
  <si>
    <t>Volumen/minuto</t>
  </si>
  <si>
    <t>Regul_PA</t>
  </si>
  <si>
    <t>Ejercicio y Hemorragia</t>
  </si>
  <si>
    <t>Reg. Largo Plazo</t>
  </si>
  <si>
    <t>Sangre</t>
  </si>
  <si>
    <t>TT1_Sangre</t>
  </si>
  <si>
    <t>AMM2+5ªPL</t>
  </si>
  <si>
    <t>AutoEvaluacion_CIRC</t>
  </si>
  <si>
    <t>Props. Dinámicas</t>
  </si>
  <si>
    <t>Ventil. Alveolar</t>
  </si>
  <si>
    <t>Intercambio Gases</t>
  </si>
  <si>
    <t>Transporte de oxígeno</t>
  </si>
  <si>
    <t>Transporte de dióxido de carbono</t>
  </si>
  <si>
    <t>Relación ventilación-perfusión</t>
  </si>
  <si>
    <t>Regulacion Respir.</t>
  </si>
  <si>
    <t>Ambientes Especiales</t>
  </si>
  <si>
    <t>TT1_Respir</t>
  </si>
  <si>
    <t>Autoevaluacion</t>
  </si>
  <si>
    <t>Goldman</t>
  </si>
  <si>
    <t>Circulacion renal y procesos basicos</t>
  </si>
  <si>
    <t>Filtracion glomerular. Frac. de filtracion</t>
  </si>
  <si>
    <t>Prob_Rin_0 (Calculos)</t>
  </si>
  <si>
    <t>Autorregulacion del FR. Balance T-G</t>
  </si>
  <si>
    <t>Túbulo. Mec generales</t>
  </si>
  <si>
    <t>Prob_Rin_1</t>
  </si>
  <si>
    <t>TCP: reabsorcion</t>
  </si>
  <si>
    <t>TCP: secrecion y balance G-T</t>
  </si>
  <si>
    <t>Prob_Rin_2</t>
  </si>
  <si>
    <t>Tubulo distal: AHG y TCD</t>
  </si>
  <si>
    <t>Tubulo distal:TC</t>
  </si>
  <si>
    <t>PR_Orina</t>
  </si>
  <si>
    <t>Mecanismo de contracorriente</t>
  </si>
  <si>
    <t>Regulacion del volumen</t>
  </si>
  <si>
    <t>Regulacion de la osmolaridad</t>
  </si>
  <si>
    <t>Secreción salivar y gástrica y control</t>
  </si>
  <si>
    <t>Secreción pancreática y control</t>
  </si>
  <si>
    <t>Secreción biliar y control</t>
  </si>
  <si>
    <t xml:space="preserve">Digestión y absorción </t>
  </si>
  <si>
    <t>Tampones de la sangre</t>
  </si>
  <si>
    <t>Diagrama de Davenport</t>
  </si>
  <si>
    <t>Organización funcional SN.</t>
  </si>
  <si>
    <t>LCR y barreras sangre-SN.</t>
  </si>
  <si>
    <t>Quimiorrecepción.</t>
  </si>
  <si>
    <t>Audición y equilibrio.</t>
  </si>
  <si>
    <t>Control motor.</t>
  </si>
  <si>
    <t>Control neuroendocrino y SNA.</t>
  </si>
  <si>
    <t>Autoevaluación_SN</t>
  </si>
  <si>
    <t>2013: 70</t>
  </si>
  <si>
    <t>IC</t>
  </si>
  <si>
    <t>Pilar Cidad</t>
  </si>
  <si>
    <t>Colaboradores</t>
  </si>
  <si>
    <t>A1-3</t>
  </si>
  <si>
    <t>A4-6</t>
  </si>
  <si>
    <t>L1-4</t>
  </si>
  <si>
    <t>L5-8</t>
  </si>
  <si>
    <t>L7-8</t>
  </si>
  <si>
    <t>L1-2</t>
  </si>
  <si>
    <t>L5-6</t>
  </si>
  <si>
    <t>L3-4</t>
  </si>
  <si>
    <t>CIRC-SANG</t>
  </si>
  <si>
    <t>CIRC-SANG*</t>
  </si>
  <si>
    <t>AutoEval. FGEN</t>
  </si>
  <si>
    <t>C. Espec_Coronaria</t>
  </si>
  <si>
    <t>Arritmias/Alts Conduc</t>
  </si>
  <si>
    <t>RESPIR</t>
  </si>
  <si>
    <t>RESPIR*</t>
  </si>
  <si>
    <t>Alts. Eeq. Acido-Base_Reg Renal pH</t>
  </si>
  <si>
    <t>RIÑON*</t>
  </si>
  <si>
    <t>FIESTA. DiaCyL</t>
  </si>
  <si>
    <t>Sistemas sensoriales.</t>
  </si>
  <si>
    <t>Sistema somatosensorial.</t>
  </si>
  <si>
    <t xml:space="preserve">Visión1 </t>
  </si>
  <si>
    <t>Visión 2</t>
  </si>
  <si>
    <t>Sistemas motores.</t>
  </si>
  <si>
    <t>Ritmos biológicos. Func. complejas</t>
  </si>
  <si>
    <t>A1-3(8:00) A4-6 (9:00)</t>
  </si>
  <si>
    <t>J. Rojo</t>
  </si>
  <si>
    <t>T. Gallego; M. Calvo; S. Yubero</t>
  </si>
  <si>
    <t>E.Olea (EKG); T. Gallego (PR. Art)</t>
  </si>
  <si>
    <t>M. Calvo</t>
  </si>
  <si>
    <t>Sara Yubero</t>
  </si>
  <si>
    <t>Elena Olea</t>
  </si>
  <si>
    <t>RR+CG+AO+AR+YB</t>
  </si>
  <si>
    <t>AS+DS+LG+YB+AR+JGS</t>
  </si>
  <si>
    <t>AO+YB+LN+AR</t>
  </si>
  <si>
    <t>IC+YB+AO+LN</t>
  </si>
  <si>
    <t>DS+LG+JGS+YB</t>
  </si>
  <si>
    <t>Suma EGYM Master (Fisiologia): 252</t>
  </si>
  <si>
    <t>Problemas</t>
  </si>
  <si>
    <t>Grupos A/L</t>
  </si>
  <si>
    <t>BLQ_0</t>
  </si>
  <si>
    <t>BLQ1</t>
  </si>
  <si>
    <t>BLQ2</t>
  </si>
  <si>
    <t>V1_Simulaciones</t>
  </si>
  <si>
    <t>EKG2</t>
  </si>
  <si>
    <t>PR. ART</t>
  </si>
  <si>
    <t>EstadisticaPA</t>
  </si>
  <si>
    <t>BLQ3</t>
  </si>
  <si>
    <t>Espirometría</t>
  </si>
  <si>
    <t>EKG1</t>
  </si>
  <si>
    <t>L1-4;A1-3</t>
  </si>
  <si>
    <t>L5-8;A4-6</t>
  </si>
  <si>
    <t>Anal.Espirom.</t>
  </si>
  <si>
    <t>SIMUL_RESP</t>
  </si>
  <si>
    <t>A1-3; A4-6</t>
  </si>
  <si>
    <t>Sangre/Coagulacion</t>
  </si>
  <si>
    <t>SIM_Circ+PR_Sangre</t>
  </si>
  <si>
    <t>Banda 12:30-14:30</t>
  </si>
  <si>
    <t>Banda 8-10</t>
  </si>
  <si>
    <t>obs JGS</t>
  </si>
  <si>
    <r>
      <t xml:space="preserve">OJO: </t>
    </r>
    <r>
      <rPr>
        <sz val="10"/>
        <rFont val="Arial"/>
        <family val="0"/>
      </rPr>
      <t>L1-4 (A1-3) va lunes y MARTES; L5-8 (A4-6) van MIERCOLES y jueves (Acuerdo. Micro)</t>
    </r>
  </si>
  <si>
    <t>5PL</t>
  </si>
  <si>
    <t>Respiratorio  (13T+7L+10A)</t>
  </si>
  <si>
    <r>
      <t xml:space="preserve">Circulatorio y </t>
    </r>
    <r>
      <rPr>
        <b/>
        <sz val="12"/>
        <color indexed="20"/>
        <rFont val="Arial"/>
        <family val="2"/>
      </rPr>
      <t>Sangre</t>
    </r>
    <r>
      <rPr>
        <b/>
        <sz val="12"/>
        <rFont val="Arial"/>
        <family val="2"/>
      </rPr>
      <t xml:space="preserve">  (22T+9L+15A)</t>
    </r>
  </si>
  <si>
    <t>TOTAL: 44T+32A+18L(+5)</t>
  </si>
  <si>
    <r>
      <t>JGS+AO+A</t>
    </r>
    <r>
      <rPr>
        <b/>
        <sz val="11"/>
        <color indexed="20"/>
        <rFont val="Arial"/>
        <family val="2"/>
      </rPr>
      <t>S</t>
    </r>
    <r>
      <rPr>
        <b/>
        <sz val="11"/>
        <rFont val="Arial"/>
        <family val="2"/>
      </rPr>
      <t>+RR+A</t>
    </r>
    <r>
      <rPr>
        <b/>
        <sz val="11"/>
        <color indexed="61"/>
        <rFont val="Arial"/>
        <family val="2"/>
      </rPr>
      <t>R</t>
    </r>
    <r>
      <rPr>
        <b/>
        <sz val="11"/>
        <rFont val="Arial"/>
        <family val="2"/>
      </rPr>
      <t>+MTP+LN+</t>
    </r>
    <r>
      <rPr>
        <b/>
        <sz val="11"/>
        <color indexed="20"/>
        <rFont val="Arial"/>
        <family val="2"/>
      </rPr>
      <t>YB</t>
    </r>
  </si>
  <si>
    <t>RR+CG+AO+YB+AR</t>
  </si>
  <si>
    <t>AS+DS+LG+YB+JGS+AR</t>
  </si>
  <si>
    <t>IC+AO+YB+LN</t>
  </si>
  <si>
    <t>CG+AO+LN +YB+IC</t>
  </si>
  <si>
    <t>LOGOPEDIA (EGYM=70)</t>
  </si>
  <si>
    <t>BIOLOGIA(opt) (EGYM=53)</t>
  </si>
  <si>
    <t>Irene Cozar</t>
  </si>
  <si>
    <t>Ramón y Cajal</t>
  </si>
  <si>
    <t>TOTAL: 44T+35A+15L(+5)</t>
  </si>
  <si>
    <t>Teresa Gallego (DIGEST)</t>
  </si>
  <si>
    <t>Sara Yubero (ENDOC)</t>
  </si>
  <si>
    <t>Colaboradores Docentes (Parte)</t>
  </si>
  <si>
    <t>Fisiologia I (Medicina)</t>
  </si>
  <si>
    <t>Fisiología II (Medicina)</t>
  </si>
  <si>
    <t>Fisiología (Logopedia)</t>
  </si>
  <si>
    <t>Nutrición 1 (Forma…)</t>
  </si>
  <si>
    <t>Invest. Biomed.</t>
  </si>
  <si>
    <t>Biología (Óptica)</t>
  </si>
  <si>
    <t>Neurofisiología (óptica)</t>
  </si>
  <si>
    <t>nGR</t>
  </si>
  <si>
    <t>T</t>
  </si>
  <si>
    <t>S</t>
  </si>
  <si>
    <t>A</t>
  </si>
  <si>
    <t>L</t>
  </si>
  <si>
    <t>TA*</t>
  </si>
  <si>
    <t>H/Alumno</t>
  </si>
  <si>
    <t>H/Prof.</t>
  </si>
  <si>
    <t>% total</t>
  </si>
  <si>
    <t>SUMA</t>
  </si>
  <si>
    <t>Nutrición 2 (Forma…)</t>
  </si>
  <si>
    <t>DS+LG</t>
  </si>
  <si>
    <t>FISIOLOGIA I</t>
  </si>
  <si>
    <t xml:space="preserve">FISIOLOGIA II </t>
  </si>
  <si>
    <t>TL</t>
  </si>
  <si>
    <t xml:space="preserve">NEUROFISIOLOGIA </t>
  </si>
  <si>
    <t xml:space="preserve">BIOLOGIA </t>
  </si>
  <si>
    <t>NUTRICION 2Asignaturas</t>
  </si>
  <si>
    <t>Falta Master</t>
  </si>
  <si>
    <t>P. Cidad; P.Navas</t>
  </si>
  <si>
    <t>PROFS</t>
  </si>
  <si>
    <t>MTP, JGS</t>
  </si>
  <si>
    <t>T_MTP</t>
  </si>
  <si>
    <t>(2*)8L</t>
  </si>
  <si>
    <t>BLQ1/2</t>
  </si>
  <si>
    <t>Hipófisis1</t>
  </si>
  <si>
    <t>Hipófisis2</t>
  </si>
  <si>
    <t>Pancreas1</t>
  </si>
  <si>
    <t>Pancreas2</t>
  </si>
  <si>
    <t>Suprarrenales1</t>
  </si>
  <si>
    <t>Suprarrenales2</t>
  </si>
  <si>
    <t>Tiroides</t>
  </si>
  <si>
    <t>Gonadas1</t>
  </si>
  <si>
    <t>Gonadas2</t>
  </si>
  <si>
    <t>Gonadas3</t>
  </si>
  <si>
    <t>Calcio y fosfato</t>
  </si>
  <si>
    <t>Autoevaluacion endocrino</t>
  </si>
  <si>
    <t>B2-Tiroides</t>
  </si>
  <si>
    <t>B3-Gonadas</t>
  </si>
  <si>
    <t>B1_Glucemia</t>
  </si>
  <si>
    <t>Motilidad Aparato Digest. y controI</t>
  </si>
  <si>
    <t>Autoeval riñon</t>
  </si>
  <si>
    <t>Endocrino: Principios Generales</t>
  </si>
  <si>
    <t>Fiesta Nacional</t>
  </si>
  <si>
    <t>Periodo de exámenes: Hasta 6 Febrero inclusive</t>
  </si>
  <si>
    <t>General</t>
  </si>
  <si>
    <t>PRESENTACION</t>
  </si>
  <si>
    <t>TT1_FGEN</t>
  </si>
  <si>
    <t>Gallway</t>
  </si>
  <si>
    <t>Examen Fisiologia II:  9  de Junio de  2014 (Extra 8 julio)</t>
  </si>
  <si>
    <t>Fisiología I. Primer Cuatrimestre (44T+32A+23L).  Curso 2014-2015</t>
  </si>
  <si>
    <t>Fisiología II Segundo Cuatrimestre (44T+35A+20L).  Curso 2014-2015</t>
  </si>
  <si>
    <t>Semana Santa</t>
  </si>
  <si>
    <t>EurCaSoc</t>
  </si>
  <si>
    <t>Aix in</t>
  </si>
  <si>
    <t>Provence</t>
  </si>
  <si>
    <t>Fisiología</t>
  </si>
  <si>
    <t xml:space="preserve"> 5ªPL</t>
  </si>
  <si>
    <t>5ªPL</t>
  </si>
  <si>
    <t>JGS,MTP</t>
  </si>
  <si>
    <t>JGS,AR</t>
  </si>
  <si>
    <t>T_JGS</t>
  </si>
  <si>
    <t>JGS, MTP</t>
  </si>
  <si>
    <t>TT</t>
  </si>
  <si>
    <t>DISTRIBUCION HORAS DE FISIOLOGIA HUMANA. CURSO 2014-2015</t>
  </si>
  <si>
    <t>464 EGYM</t>
  </si>
  <si>
    <t>458 EGYM</t>
  </si>
  <si>
    <t>(Sumar 5L)</t>
  </si>
  <si>
    <t>SUMA TOTAL</t>
  </si>
  <si>
    <t>NUTRIC_1</t>
  </si>
  <si>
    <t>55 EGYM</t>
  </si>
  <si>
    <t>1*20T</t>
  </si>
  <si>
    <t>2*11L</t>
  </si>
  <si>
    <t>1*13A</t>
  </si>
  <si>
    <t>70 EGYM</t>
  </si>
  <si>
    <t>2*10L</t>
  </si>
  <si>
    <t>NUTRIC_2</t>
  </si>
  <si>
    <t>104EGYM</t>
  </si>
  <si>
    <t>1*22A</t>
  </si>
  <si>
    <t>2*14L</t>
  </si>
  <si>
    <t>1*34T</t>
  </si>
  <si>
    <t>1*3A</t>
  </si>
  <si>
    <t>2T</t>
  </si>
  <si>
    <t>8*3L</t>
  </si>
  <si>
    <t>6*5A</t>
  </si>
  <si>
    <t>FGEN 2*9T</t>
  </si>
  <si>
    <t>8*2L</t>
  </si>
  <si>
    <t>6*7A</t>
  </si>
  <si>
    <t>SANGRE 2*5T</t>
  </si>
  <si>
    <t>6*4A</t>
  </si>
  <si>
    <t>CIRC 2*17T</t>
  </si>
  <si>
    <t>8*9L</t>
  </si>
  <si>
    <t>6*11A</t>
  </si>
  <si>
    <t>RESP 2*13T</t>
  </si>
  <si>
    <t>8*7L</t>
  </si>
  <si>
    <t>6*10A</t>
  </si>
  <si>
    <t>8*6L</t>
  </si>
  <si>
    <t>Varios:TT, etc, 8*5L</t>
  </si>
  <si>
    <t>6*14A</t>
  </si>
  <si>
    <t>DIGES 2+7T</t>
  </si>
  <si>
    <t>8*0L</t>
  </si>
  <si>
    <t>NERV 2*12T</t>
  </si>
  <si>
    <t>6*6A</t>
  </si>
  <si>
    <t xml:space="preserve">TOTAL:         </t>
  </si>
  <si>
    <t xml:space="preserve">TOTAL:  </t>
  </si>
  <si>
    <t>1*14A</t>
  </si>
  <si>
    <t xml:space="preserve">TOTAL:    </t>
  </si>
  <si>
    <t xml:space="preserve">TOTAL:   </t>
  </si>
  <si>
    <t>JGS, AR</t>
  </si>
  <si>
    <t>MTP, AR</t>
  </si>
  <si>
    <t>AR, JGS</t>
  </si>
  <si>
    <t>AR, MTP</t>
  </si>
  <si>
    <t>JGF</t>
  </si>
  <si>
    <t>RR,YB</t>
  </si>
  <si>
    <t>AO,YB</t>
  </si>
  <si>
    <t>AO,AR</t>
  </si>
  <si>
    <t>AS,AO</t>
  </si>
  <si>
    <t>AR,LN</t>
  </si>
  <si>
    <t>AS;AO</t>
  </si>
  <si>
    <t>JGS;AO</t>
  </si>
  <si>
    <t>JGS,AS</t>
  </si>
  <si>
    <t>MTP,JGS</t>
  </si>
  <si>
    <t>AR, AS</t>
  </si>
  <si>
    <t>JGS,LN</t>
  </si>
  <si>
    <t>JGS+MTP+AR</t>
  </si>
  <si>
    <t>DOCENCIA FISIOLOGIA. Curso 2014-2015.</t>
  </si>
  <si>
    <t>FESTIVO (Inmaculada)</t>
  </si>
  <si>
    <t>Miercoles</t>
  </si>
  <si>
    <t>Exámen de Fisiología I</t>
  </si>
  <si>
    <t>GENERAL*</t>
  </si>
  <si>
    <t>15 Sept - 6 Oct</t>
  </si>
  <si>
    <t>17 Sept – 9 Oct.</t>
  </si>
  <si>
    <t>7 Oct- 20 Nov</t>
  </si>
  <si>
    <t>15 Oct –27 Nov</t>
  </si>
  <si>
    <t>24 Nov – 15 Ene</t>
  </si>
  <si>
    <t>1 Dic – 15 Ene</t>
  </si>
  <si>
    <t>FISIOLOGIA I (EGYM=464; 44T+32A+23L)</t>
  </si>
  <si>
    <t>FISIOLOGÍA II (EGYM=458; 44T+35A+20L)</t>
  </si>
  <si>
    <t>San Pedro Regalado</t>
  </si>
  <si>
    <t>9 Feb – 19 Feb</t>
  </si>
  <si>
    <t>11 Feb – 19 Feb</t>
  </si>
  <si>
    <t>23 Feb – 19 Mar</t>
  </si>
  <si>
    <t>25 Feb – 9 Abr</t>
  </si>
  <si>
    <t>23 Mar –22 Abr</t>
  </si>
  <si>
    <t>13 Abr –22 Abr</t>
  </si>
  <si>
    <t>27 Abr – 28 May</t>
  </si>
  <si>
    <t>DS+LG+JGS</t>
  </si>
  <si>
    <t>MTP+LN+DS+LG</t>
  </si>
  <si>
    <t>NEUROFISIOLOGIA Y PERC. VISUAL (óptica) (EGYM=104)</t>
  </si>
  <si>
    <t>INVESTIGACION (EGYM=58)</t>
  </si>
  <si>
    <t>CG+AO+LN</t>
  </si>
  <si>
    <t>Examen Fisiologia I: 19 Enero 2015 (Extra 1 julio)</t>
  </si>
  <si>
    <t>Examen Fisiologia II:  1  de Junio de  2015 (Extra 8 julio)</t>
  </si>
  <si>
    <t>Exámen Licenciatura: 1 de Junio de 2015 (Extra 8 julio)</t>
  </si>
  <si>
    <t>v.2013_07_15</t>
  </si>
  <si>
    <t>2014-2015</t>
  </si>
  <si>
    <t>2013-14</t>
  </si>
  <si>
    <t>ENDOC 2*12T</t>
  </si>
  <si>
    <t>RIÑON 2*13T</t>
  </si>
  <si>
    <t>MTP+CG+LN</t>
  </si>
  <si>
    <t>NEUROCIENCIA AV.</t>
  </si>
  <si>
    <t>Coord: LG</t>
  </si>
  <si>
    <t>2*5L</t>
  </si>
  <si>
    <t>5A</t>
  </si>
  <si>
    <t>9T</t>
  </si>
  <si>
    <t>MASTER</t>
  </si>
  <si>
    <t>Quitar 12 h LN en riñón</t>
  </si>
  <si>
    <t>AR,AO</t>
  </si>
  <si>
    <t>AR,AS</t>
  </si>
  <si>
    <t>AR, AO</t>
  </si>
  <si>
    <t>JGS, RR,YB</t>
  </si>
  <si>
    <t>C. Hemod. AS</t>
  </si>
  <si>
    <t>Coment</t>
  </si>
  <si>
    <t>DIG</t>
  </si>
  <si>
    <t>RIN</t>
  </si>
  <si>
    <t>RIN*</t>
  </si>
  <si>
    <t>END</t>
  </si>
  <si>
    <t>NER</t>
  </si>
  <si>
    <t>NER*</t>
  </si>
  <si>
    <t>Aula 3, 9</t>
  </si>
  <si>
    <t>AO &amp;YB</t>
  </si>
  <si>
    <t>Grupos</t>
  </si>
  <si>
    <t>12:30-14:30</t>
  </si>
  <si>
    <t>DS &amp; LG</t>
  </si>
  <si>
    <t>PR_Orina (Discus)</t>
  </si>
  <si>
    <t>ProbRin3</t>
  </si>
  <si>
    <t>Riñon Artificial</t>
  </si>
  <si>
    <t>AS&amp;AR</t>
  </si>
  <si>
    <t>JGS, AS</t>
  </si>
  <si>
    <t>YB, JFdz,</t>
  </si>
  <si>
    <t>AR&amp;JGS</t>
  </si>
  <si>
    <t>Obs. JGS</t>
  </si>
  <si>
    <t xml:space="preserve"> DS&amp;LG</t>
  </si>
  <si>
    <t>IC &amp;YB</t>
  </si>
  <si>
    <t>YB &amp; AO</t>
  </si>
  <si>
    <t>IC &amp; AO</t>
  </si>
  <si>
    <t>DS &amp; JFdz</t>
  </si>
  <si>
    <t>LG &amp; JFdz</t>
  </si>
  <si>
    <t>F. General (9T+2L+7A)</t>
  </si>
  <si>
    <t>Sangre***</t>
  </si>
  <si>
    <t>Volumen/minuto***</t>
  </si>
  <si>
    <t>TT2_Respir</t>
  </si>
  <si>
    <t>v.2014_07_24</t>
  </si>
  <si>
    <t>Funciones y anat. Func. del riñón</t>
  </si>
  <si>
    <t xml:space="preserve">Funciones Ap. Dig. y Anat. Func. </t>
  </si>
  <si>
    <t>Autoevaluación Digestivo</t>
  </si>
  <si>
    <t>DIG*</t>
  </si>
  <si>
    <t>END*</t>
  </si>
  <si>
    <t>PROF</t>
  </si>
  <si>
    <t>PR_Orina (Discus.)</t>
  </si>
  <si>
    <t>Prob_Rin0 (Calculos)</t>
  </si>
  <si>
    <t>T. Gallego; S. Yubero (Espirometría) (RESP)</t>
  </si>
  <si>
    <t>Jonathan Rojo (RIÑON)</t>
  </si>
  <si>
    <t>Pilar Navas (FISGEN)</t>
  </si>
  <si>
    <t>v.2014_07_25</t>
  </si>
  <si>
    <t>Elena Olea (EKG; PR.Art); T. Gallego (PR. Art) (CIRC)</t>
  </si>
  <si>
    <t>15 Sept - 28 May</t>
  </si>
  <si>
    <t>15 Sep – 28 May</t>
  </si>
  <si>
    <t>15 Sept - 15 Ene</t>
  </si>
  <si>
    <t>11 Feb - 28 May</t>
  </si>
  <si>
    <t>15 Sept - 28May</t>
  </si>
  <si>
    <t>NUTRICIÓN I y II (EGYM=110)</t>
  </si>
  <si>
    <t>14 Sept - 28 May</t>
  </si>
  <si>
    <t>LN+AO+CG+YB+MTP+IC</t>
  </si>
  <si>
    <t>MTP+LG+DS+LN</t>
  </si>
  <si>
    <t>LN+CG+MTP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</si>
</sst>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</numFmts>
  <fonts count="8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sz val="10"/>
      <color indexed="14"/>
      <name val="Arial"/>
      <family val="0"/>
    </font>
    <font>
      <b/>
      <sz val="10"/>
      <color indexed="17"/>
      <name val="Arial"/>
      <family val="2"/>
    </font>
    <font>
      <sz val="10"/>
      <color indexed="60"/>
      <name val="Arial"/>
      <family val="0"/>
    </font>
    <font>
      <b/>
      <sz val="10"/>
      <color indexed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1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4"/>
      <name val="Arial"/>
      <family val="0"/>
    </font>
    <font>
      <b/>
      <sz val="14"/>
      <color indexed="16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11"/>
      <name val="Times New Roman"/>
      <family val="1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6"/>
      <color indexed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color indexed="12"/>
      <name val="Arial"/>
      <family val="0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1"/>
      <color indexed="61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double"/>
    </border>
    <border>
      <left/>
      <right>
        <color indexed="63"/>
      </right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66" fillId="4" borderId="0" applyNumberFormat="0" applyBorder="0" applyAlignment="0" applyProtection="0"/>
    <xf numFmtId="0" fontId="71" fillId="16" borderId="1" applyNumberFormat="0" applyAlignment="0" applyProtection="0"/>
    <xf numFmtId="0" fontId="73" fillId="17" borderId="2" applyNumberFormat="0" applyAlignment="0" applyProtection="0"/>
    <xf numFmtId="0" fontId="72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21" borderId="0" applyNumberFormat="0" applyBorder="0" applyAlignment="0" applyProtection="0"/>
    <xf numFmtId="0" fontId="69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0" fillId="16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20" fillId="0" borderId="11" xfId="0" applyFont="1" applyBorder="1" applyAlignment="1">
      <alignment vertical="top" wrapText="1"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28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/>
    </xf>
    <xf numFmtId="0" fontId="29" fillId="0" borderId="11" xfId="0" applyFont="1" applyBorder="1" applyAlignment="1">
      <alignment vertical="top" wrapText="1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32" fillId="0" borderId="11" xfId="0" applyFont="1" applyFill="1" applyBorder="1" applyAlignment="1">
      <alignment horizontal="right"/>
    </xf>
    <xf numFmtId="0" fontId="34" fillId="0" borderId="13" xfId="0" applyFont="1" applyBorder="1" applyAlignment="1">
      <alignment vertical="top" wrapText="1"/>
    </xf>
    <xf numFmtId="0" fontId="32" fillId="0" borderId="11" xfId="0" applyFont="1" applyBorder="1" applyAlignment="1">
      <alignment horizontal="right"/>
    </xf>
    <xf numFmtId="0" fontId="20" fillId="0" borderId="13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0" fontId="32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34" fillId="0" borderId="15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46" fillId="0" borderId="19" xfId="0" applyFont="1" applyBorder="1" applyAlignment="1">
      <alignment horizontal="right" vertical="top" wrapText="1"/>
    </xf>
    <xf numFmtId="0" fontId="51" fillId="0" borderId="18" xfId="0" applyFont="1" applyBorder="1" applyAlignment="1">
      <alignment horizontal="right" vertical="top" wrapText="1"/>
    </xf>
    <xf numFmtId="0" fontId="51" fillId="0" borderId="19" xfId="0" applyFont="1" applyBorder="1" applyAlignment="1">
      <alignment vertical="top" wrapText="1"/>
    </xf>
    <xf numFmtId="0" fontId="51" fillId="0" borderId="19" xfId="0" applyFont="1" applyBorder="1" applyAlignment="1">
      <alignment horizontal="right" vertical="top" wrapText="1"/>
    </xf>
    <xf numFmtId="0" fontId="46" fillId="0" borderId="18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6" fillId="0" borderId="21" xfId="0" applyFont="1" applyBorder="1" applyAlignment="1">
      <alignment/>
    </xf>
    <xf numFmtId="0" fontId="54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58" fillId="0" borderId="21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6" fillId="0" borderId="20" xfId="0" applyFont="1" applyBorder="1" applyAlignment="1">
      <alignment/>
    </xf>
    <xf numFmtId="0" fontId="54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9" fillId="0" borderId="0" xfId="0" applyFont="1" applyAlignment="1">
      <alignment/>
    </xf>
    <xf numFmtId="0" fontId="8" fillId="0" borderId="10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Fill="1" applyBorder="1" applyAlignment="1">
      <alignment/>
    </xf>
    <xf numFmtId="0" fontId="9" fillId="0" borderId="11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1" xfId="0" applyFont="1" applyFill="1" applyBorder="1" applyAlignment="1">
      <alignment vertical="top"/>
    </xf>
    <xf numFmtId="0" fontId="42" fillId="0" borderId="12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right"/>
    </xf>
    <xf numFmtId="46" fontId="36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29" fillId="0" borderId="10" xfId="0" applyFont="1" applyBorder="1" applyAlignment="1">
      <alignment/>
    </xf>
    <xf numFmtId="46" fontId="14" fillId="0" borderId="2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39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22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6" fillId="0" borderId="23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39" fillId="0" borderId="29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9" fillId="0" borderId="14" xfId="0" applyFont="1" applyFill="1" applyBorder="1" applyAlignment="1">
      <alignment horizontal="left" vertical="top" wrapText="1"/>
    </xf>
    <xf numFmtId="0" fontId="43" fillId="0" borderId="12" xfId="0" applyFont="1" applyBorder="1" applyAlignment="1">
      <alignment/>
    </xf>
    <xf numFmtId="0" fontId="46" fillId="0" borderId="12" xfId="0" applyFont="1" applyFill="1" applyBorder="1" applyAlignment="1">
      <alignment vertical="top"/>
    </xf>
    <xf numFmtId="0" fontId="0" fillId="0" borderId="20" xfId="0" applyBorder="1" applyAlignment="1">
      <alignment/>
    </xf>
    <xf numFmtId="0" fontId="38" fillId="0" borderId="30" xfId="0" applyFont="1" applyBorder="1" applyAlignment="1">
      <alignment/>
    </xf>
    <xf numFmtId="0" fontId="0" fillId="0" borderId="30" xfId="0" applyBorder="1" applyAlignment="1">
      <alignment/>
    </xf>
    <xf numFmtId="0" fontId="21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2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22" borderId="14" xfId="0" applyFill="1" applyBorder="1" applyAlignment="1">
      <alignment/>
    </xf>
    <xf numFmtId="0" fontId="8" fillId="22" borderId="14" xfId="0" applyFont="1" applyFill="1" applyBorder="1" applyAlignment="1">
      <alignment/>
    </xf>
    <xf numFmtId="0" fontId="7" fillId="22" borderId="14" xfId="0" applyFont="1" applyFill="1" applyBorder="1" applyAlignment="1">
      <alignment/>
    </xf>
    <xf numFmtId="0" fontId="7" fillId="22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8" fillId="22" borderId="11" xfId="0" applyFont="1" applyFill="1" applyBorder="1" applyAlignment="1">
      <alignment/>
    </xf>
    <xf numFmtId="0" fontId="8" fillId="22" borderId="11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9" fillId="0" borderId="14" xfId="0" applyFont="1" applyBorder="1" applyAlignment="1">
      <alignment vertical="top" wrapText="1"/>
    </xf>
    <xf numFmtId="0" fontId="2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8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8" fillId="0" borderId="15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17" fillId="0" borderId="12" xfId="0" applyFont="1" applyBorder="1" applyAlignment="1">
      <alignment horizontal="left" vertical="top" wrapText="1"/>
    </xf>
    <xf numFmtId="0" fontId="19" fillId="0" borderId="29" xfId="0" applyFont="1" applyBorder="1" applyAlignment="1">
      <alignment vertical="top" wrapText="1"/>
    </xf>
    <xf numFmtId="0" fontId="28" fillId="0" borderId="29" xfId="0" applyFont="1" applyBorder="1" applyAlignment="1">
      <alignment/>
    </xf>
    <xf numFmtId="0" fontId="20" fillId="0" borderId="25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22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0" fillId="22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1" fontId="51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" fontId="50" fillId="0" borderId="11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3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46" fontId="3" fillId="24" borderId="0" xfId="0" applyNumberFormat="1" applyFont="1" applyFill="1" applyBorder="1" applyAlignment="1">
      <alignment horizontal="right"/>
    </xf>
    <xf numFmtId="0" fontId="17" fillId="24" borderId="23" xfId="0" applyFont="1" applyFill="1" applyBorder="1" applyAlignment="1">
      <alignment horizontal="right"/>
    </xf>
    <xf numFmtId="0" fontId="0" fillId="24" borderId="2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10" fillId="0" borderId="3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22" borderId="41" xfId="0" applyFont="1" applyFill="1" applyBorder="1" applyAlignment="1">
      <alignment/>
    </xf>
    <xf numFmtId="0" fontId="3" fillId="22" borderId="42" xfId="0" applyFont="1" applyFill="1" applyBorder="1" applyAlignment="1">
      <alignment horizontal="center"/>
    </xf>
    <xf numFmtId="0" fontId="0" fillId="22" borderId="43" xfId="0" applyFill="1" applyBorder="1" applyAlignment="1">
      <alignment/>
    </xf>
    <xf numFmtId="0" fontId="0" fillId="22" borderId="42" xfId="0" applyFont="1" applyFill="1" applyBorder="1" applyAlignment="1">
      <alignment/>
    </xf>
    <xf numFmtId="0" fontId="0" fillId="22" borderId="4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8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22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">
      <pane ySplit="885" topLeftCell="BM42" activePane="bottomLeft" state="split"/>
      <selection pane="topLeft" activeCell="G2" sqref="G1:G16384"/>
      <selection pane="bottomLeft" activeCell="O56" sqref="O56"/>
    </sheetView>
  </sheetViews>
  <sheetFormatPr defaultColWidth="11.421875" defaultRowHeight="12.75"/>
  <cols>
    <col min="1" max="1" width="10.28125" style="0" customWidth="1"/>
    <col min="2" max="2" width="8.57421875" style="0" customWidth="1"/>
    <col min="3" max="3" width="4.28125" style="0" customWidth="1"/>
    <col min="4" max="4" width="1.421875" style="0" customWidth="1"/>
    <col min="5" max="5" width="14.28125" style="0" customWidth="1"/>
    <col min="6" max="6" width="22.57421875" style="0" customWidth="1"/>
    <col min="7" max="7" width="5.7109375" style="274" customWidth="1"/>
    <col min="8" max="8" width="20.140625" style="0" customWidth="1"/>
    <col min="9" max="9" width="11.8515625" style="0" customWidth="1"/>
    <col min="10" max="10" width="16.57421875" style="0" customWidth="1"/>
    <col min="11" max="11" width="10.421875" style="0" customWidth="1"/>
    <col min="12" max="12" width="2.140625" style="0" customWidth="1"/>
    <col min="13" max="13" width="12.28125" style="0" customWidth="1"/>
    <col min="14" max="14" width="15.28125" style="274" customWidth="1"/>
  </cols>
  <sheetData>
    <row r="1" spans="1:14" ht="15.75">
      <c r="A1" s="13" t="s">
        <v>350</v>
      </c>
      <c r="I1" s="144" t="s">
        <v>502</v>
      </c>
      <c r="J1" s="3" t="s">
        <v>272</v>
      </c>
      <c r="K1" s="3"/>
      <c r="L1" s="3"/>
      <c r="M1" s="190" t="s">
        <v>273</v>
      </c>
      <c r="N1" s="276"/>
    </row>
    <row r="2" spans="1:14" ht="16.5" thickBot="1">
      <c r="A2" s="145" t="s">
        <v>142</v>
      </c>
      <c r="B2" s="32" t="s">
        <v>143</v>
      </c>
      <c r="C2" s="32"/>
      <c r="D2" s="32"/>
      <c r="E2" s="75" t="s">
        <v>144</v>
      </c>
      <c r="F2" s="75" t="s">
        <v>9</v>
      </c>
      <c r="G2" s="75" t="s">
        <v>508</v>
      </c>
      <c r="H2" s="75" t="s">
        <v>145</v>
      </c>
      <c r="I2" s="75" t="s">
        <v>146</v>
      </c>
      <c r="J2" s="75" t="s">
        <v>254</v>
      </c>
      <c r="K2" s="75" t="s">
        <v>320</v>
      </c>
      <c r="L2" s="75"/>
      <c r="M2" s="275" t="s">
        <v>274</v>
      </c>
      <c r="N2" s="75" t="s">
        <v>12</v>
      </c>
    </row>
    <row r="3" spans="1:14" ht="13.5" thickTop="1">
      <c r="A3" s="9" t="s">
        <v>8</v>
      </c>
      <c r="B3" s="6" t="s">
        <v>0</v>
      </c>
      <c r="C3" s="6">
        <v>15</v>
      </c>
      <c r="D3" s="342"/>
      <c r="E3" s="78" t="s">
        <v>356</v>
      </c>
      <c r="F3" s="350" t="s">
        <v>346</v>
      </c>
      <c r="G3" s="302" t="s">
        <v>22</v>
      </c>
      <c r="H3" s="89"/>
      <c r="I3" s="78"/>
      <c r="J3" s="1"/>
      <c r="K3" s="1"/>
      <c r="L3" s="1"/>
      <c r="M3" s="78"/>
      <c r="N3" s="361" t="s">
        <v>353</v>
      </c>
    </row>
    <row r="4" spans="1:14" ht="12.75">
      <c r="A4" s="9" t="s">
        <v>8</v>
      </c>
      <c r="B4" s="2" t="s">
        <v>1</v>
      </c>
      <c r="C4" s="2">
        <v>16</v>
      </c>
      <c r="D4" s="1"/>
      <c r="E4" s="89" t="s">
        <v>13</v>
      </c>
      <c r="F4" s="89" t="s">
        <v>147</v>
      </c>
      <c r="G4" s="146" t="s">
        <v>28</v>
      </c>
      <c r="H4" s="27"/>
      <c r="I4" s="40"/>
      <c r="J4" s="276"/>
      <c r="K4" s="276"/>
      <c r="L4" s="276"/>
      <c r="M4" s="276"/>
      <c r="N4" s="348" t="s">
        <v>354</v>
      </c>
    </row>
    <row r="5" spans="1:14" ht="12.75">
      <c r="A5" s="9" t="s">
        <v>8</v>
      </c>
      <c r="B5" s="2" t="s">
        <v>2</v>
      </c>
      <c r="C5" s="2">
        <v>17</v>
      </c>
      <c r="D5" s="2"/>
      <c r="E5" s="27" t="s">
        <v>13</v>
      </c>
      <c r="F5" s="27" t="s">
        <v>148</v>
      </c>
      <c r="G5" s="40" t="s">
        <v>28</v>
      </c>
      <c r="H5" s="40" t="s">
        <v>255</v>
      </c>
      <c r="I5" s="146" t="s">
        <v>149</v>
      </c>
      <c r="J5" s="42" t="s">
        <v>216</v>
      </c>
      <c r="K5" s="40" t="s">
        <v>411</v>
      </c>
      <c r="L5" s="40"/>
      <c r="M5" s="276"/>
      <c r="N5" s="348" t="s">
        <v>355</v>
      </c>
    </row>
    <row r="6" spans="1:14" ht="13.5" thickBot="1">
      <c r="A6" s="32" t="s">
        <v>8</v>
      </c>
      <c r="B6" s="7" t="s">
        <v>3</v>
      </c>
      <c r="C6" s="7">
        <v>18</v>
      </c>
      <c r="D6" s="7"/>
      <c r="E6" s="24" t="s">
        <v>13</v>
      </c>
      <c r="F6" s="24" t="s">
        <v>183</v>
      </c>
      <c r="G6" s="147" t="s">
        <v>28</v>
      </c>
      <c r="H6" s="147" t="s">
        <v>255</v>
      </c>
      <c r="I6" s="199" t="s">
        <v>149</v>
      </c>
      <c r="J6" s="318" t="s">
        <v>217</v>
      </c>
      <c r="K6" s="147" t="s">
        <v>411</v>
      </c>
      <c r="L6" s="147"/>
      <c r="M6" s="275"/>
      <c r="N6" s="147"/>
    </row>
    <row r="7" spans="1:14" ht="13.5" thickTop="1">
      <c r="A7" s="28" t="s">
        <v>8</v>
      </c>
      <c r="B7" s="1" t="s">
        <v>0</v>
      </c>
      <c r="C7" s="6">
        <v>22</v>
      </c>
      <c r="D7" s="6"/>
      <c r="E7" s="26" t="s">
        <v>13</v>
      </c>
      <c r="F7" s="26" t="s">
        <v>150</v>
      </c>
      <c r="G7" s="148" t="s">
        <v>22</v>
      </c>
      <c r="H7" s="148" t="s">
        <v>256</v>
      </c>
      <c r="I7" s="146" t="s">
        <v>149</v>
      </c>
      <c r="J7" s="149" t="s">
        <v>216</v>
      </c>
      <c r="K7" s="148" t="s">
        <v>362</v>
      </c>
      <c r="L7" s="148"/>
      <c r="M7" s="78"/>
      <c r="N7" s="148" t="s">
        <v>256</v>
      </c>
    </row>
    <row r="8" spans="1:14" ht="12.75">
      <c r="A8" s="9" t="s">
        <v>8</v>
      </c>
      <c r="B8" s="2" t="s">
        <v>1</v>
      </c>
      <c r="C8" s="2">
        <v>23</v>
      </c>
      <c r="D8" s="2"/>
      <c r="E8" s="27" t="s">
        <v>13</v>
      </c>
      <c r="F8" s="26" t="s">
        <v>151</v>
      </c>
      <c r="G8" s="148" t="s">
        <v>22</v>
      </c>
      <c r="H8" s="40" t="s">
        <v>257</v>
      </c>
      <c r="I8" s="146" t="s">
        <v>149</v>
      </c>
      <c r="J8" s="42" t="s">
        <v>216</v>
      </c>
      <c r="K8" s="148" t="s">
        <v>362</v>
      </c>
      <c r="L8" s="40"/>
      <c r="M8" s="276"/>
      <c r="N8" s="40" t="s">
        <v>324</v>
      </c>
    </row>
    <row r="9" spans="1:14" ht="12.75">
      <c r="A9" s="9" t="s">
        <v>8</v>
      </c>
      <c r="B9" s="4" t="s">
        <v>2</v>
      </c>
      <c r="C9" s="2">
        <v>24</v>
      </c>
      <c r="D9" s="2"/>
      <c r="E9" s="27" t="s">
        <v>13</v>
      </c>
      <c r="F9" s="27" t="s">
        <v>152</v>
      </c>
      <c r="G9" s="148" t="s">
        <v>22</v>
      </c>
      <c r="H9" s="148" t="s">
        <v>256</v>
      </c>
      <c r="I9" s="146" t="s">
        <v>149</v>
      </c>
      <c r="J9" s="42" t="s">
        <v>217</v>
      </c>
      <c r="K9" s="148" t="s">
        <v>408</v>
      </c>
      <c r="L9" s="40"/>
      <c r="M9" s="276"/>
      <c r="N9" s="40" t="s">
        <v>256</v>
      </c>
    </row>
    <row r="10" spans="1:14" ht="13.5" thickBot="1">
      <c r="A10" s="32" t="s">
        <v>8</v>
      </c>
      <c r="B10" s="31" t="s">
        <v>3</v>
      </c>
      <c r="C10" s="7">
        <v>25</v>
      </c>
      <c r="D10" s="7"/>
      <c r="E10" s="24" t="s">
        <v>13</v>
      </c>
      <c r="F10" s="24" t="s">
        <v>157</v>
      </c>
      <c r="G10" s="147" t="s">
        <v>22</v>
      </c>
      <c r="H10" s="147" t="s">
        <v>257</v>
      </c>
      <c r="I10" s="199" t="s">
        <v>149</v>
      </c>
      <c r="J10" s="318" t="s">
        <v>217</v>
      </c>
      <c r="K10" s="147" t="s">
        <v>408</v>
      </c>
      <c r="L10" s="147"/>
      <c r="M10" s="277"/>
      <c r="N10" s="147" t="s">
        <v>324</v>
      </c>
    </row>
    <row r="11" spans="1:14" ht="13.5" thickTop="1">
      <c r="A11" s="28" t="s">
        <v>8</v>
      </c>
      <c r="B11" s="6" t="s">
        <v>0</v>
      </c>
      <c r="C11" s="6">
        <v>29</v>
      </c>
      <c r="D11" s="6"/>
      <c r="E11" s="26" t="s">
        <v>13</v>
      </c>
      <c r="F11" s="26" t="s">
        <v>153</v>
      </c>
      <c r="G11" s="148" t="s">
        <v>22</v>
      </c>
      <c r="H11" s="148" t="s">
        <v>258</v>
      </c>
      <c r="I11" s="148" t="s">
        <v>155</v>
      </c>
      <c r="J11" s="149" t="s">
        <v>218</v>
      </c>
      <c r="K11" s="148" t="s">
        <v>27</v>
      </c>
      <c r="L11" s="148"/>
      <c r="M11" s="78"/>
      <c r="N11" s="148"/>
    </row>
    <row r="12" spans="1:14" ht="12.75">
      <c r="A12" s="9" t="s">
        <v>8</v>
      </c>
      <c r="B12" s="18" t="s">
        <v>1</v>
      </c>
      <c r="C12" s="4">
        <v>30</v>
      </c>
      <c r="D12" s="6"/>
      <c r="E12" s="26" t="s">
        <v>13</v>
      </c>
      <c r="F12" s="26" t="s">
        <v>153</v>
      </c>
      <c r="G12" s="148" t="s">
        <v>22</v>
      </c>
      <c r="H12" s="148" t="s">
        <v>258</v>
      </c>
      <c r="I12" s="40" t="s">
        <v>155</v>
      </c>
      <c r="J12" s="42" t="s">
        <v>218</v>
      </c>
      <c r="K12" s="40" t="s">
        <v>27</v>
      </c>
      <c r="L12" s="40"/>
      <c r="M12" s="42"/>
      <c r="N12" s="40"/>
    </row>
    <row r="13" spans="1:14" ht="12.75">
      <c r="A13" s="9" t="s">
        <v>4</v>
      </c>
      <c r="B13" s="18" t="s">
        <v>2</v>
      </c>
      <c r="C13" s="4">
        <v>1</v>
      </c>
      <c r="D13" s="4"/>
      <c r="E13" s="27" t="s">
        <v>19</v>
      </c>
      <c r="F13" s="27" t="s">
        <v>156</v>
      </c>
      <c r="G13" s="148" t="s">
        <v>22</v>
      </c>
      <c r="H13" s="148" t="s">
        <v>258</v>
      </c>
      <c r="I13" s="40" t="s">
        <v>155</v>
      </c>
      <c r="J13" s="42" t="s">
        <v>219</v>
      </c>
      <c r="K13" s="40" t="s">
        <v>28</v>
      </c>
      <c r="L13" s="40"/>
      <c r="M13" s="42" t="s">
        <v>269</v>
      </c>
      <c r="N13" s="40" t="s">
        <v>361</v>
      </c>
    </row>
    <row r="14" spans="1:14" ht="13.5" thickBot="1">
      <c r="A14" s="32" t="s">
        <v>4</v>
      </c>
      <c r="B14" s="31" t="s">
        <v>3</v>
      </c>
      <c r="C14" s="31">
        <v>2</v>
      </c>
      <c r="D14" s="31"/>
      <c r="E14" s="24" t="s">
        <v>19</v>
      </c>
      <c r="F14" s="24" t="s">
        <v>154</v>
      </c>
      <c r="G14" s="147" t="s">
        <v>28</v>
      </c>
      <c r="H14" s="147" t="s">
        <v>258</v>
      </c>
      <c r="I14" s="147" t="s">
        <v>155</v>
      </c>
      <c r="J14" s="318" t="s">
        <v>219</v>
      </c>
      <c r="K14" s="147" t="s">
        <v>28</v>
      </c>
      <c r="L14" s="147"/>
      <c r="M14" s="318" t="s">
        <v>269</v>
      </c>
      <c r="N14" s="147" t="s">
        <v>322</v>
      </c>
    </row>
    <row r="15" spans="1:14" ht="14.25" thickBot="1" thickTop="1">
      <c r="A15" s="9" t="s">
        <v>4</v>
      </c>
      <c r="B15" s="25" t="s">
        <v>0</v>
      </c>
      <c r="C15" s="6">
        <v>6</v>
      </c>
      <c r="D15" s="6"/>
      <c r="E15" s="26" t="s">
        <v>19</v>
      </c>
      <c r="F15" s="26" t="s">
        <v>154</v>
      </c>
      <c r="G15" s="148" t="s">
        <v>28</v>
      </c>
      <c r="H15" s="149" t="s">
        <v>262</v>
      </c>
      <c r="I15" s="149" t="s">
        <v>149</v>
      </c>
      <c r="J15" s="149" t="s">
        <v>216</v>
      </c>
      <c r="K15" s="148" t="s">
        <v>409</v>
      </c>
      <c r="L15" s="148"/>
      <c r="M15" s="318" t="s">
        <v>269</v>
      </c>
      <c r="N15" s="148" t="s">
        <v>322</v>
      </c>
    </row>
    <row r="16" spans="1:14" ht="13.5" thickTop="1">
      <c r="A16" s="9" t="s">
        <v>4</v>
      </c>
      <c r="B16" s="20" t="s">
        <v>1</v>
      </c>
      <c r="C16" s="20">
        <v>7</v>
      </c>
      <c r="D16" s="25"/>
      <c r="E16" s="36" t="s">
        <v>224</v>
      </c>
      <c r="F16" s="36" t="s">
        <v>158</v>
      </c>
      <c r="G16" s="151" t="s">
        <v>22</v>
      </c>
      <c r="H16" s="149" t="s">
        <v>262</v>
      </c>
      <c r="I16" s="42" t="s">
        <v>149</v>
      </c>
      <c r="J16" s="42" t="s">
        <v>216</v>
      </c>
      <c r="K16" s="40" t="s">
        <v>321</v>
      </c>
      <c r="L16" s="40"/>
      <c r="M16" s="276"/>
      <c r="N16" s="276"/>
    </row>
    <row r="17" spans="1:14" ht="12.75">
      <c r="A17" s="9" t="s">
        <v>4</v>
      </c>
      <c r="B17" s="20" t="s">
        <v>2</v>
      </c>
      <c r="C17" s="20">
        <v>8</v>
      </c>
      <c r="D17" s="25"/>
      <c r="E17" s="36" t="s">
        <v>224</v>
      </c>
      <c r="F17" s="36" t="s">
        <v>158</v>
      </c>
      <c r="G17" s="151" t="s">
        <v>22</v>
      </c>
      <c r="H17" s="42" t="s">
        <v>262</v>
      </c>
      <c r="I17" s="149" t="s">
        <v>149</v>
      </c>
      <c r="J17" s="42" t="s">
        <v>217</v>
      </c>
      <c r="K17" s="40" t="s">
        <v>410</v>
      </c>
      <c r="L17" s="40"/>
      <c r="M17" s="276"/>
      <c r="N17" s="276"/>
    </row>
    <row r="18" spans="1:14" ht="13.5" thickBot="1">
      <c r="A18" s="32" t="s">
        <v>4</v>
      </c>
      <c r="B18" s="21" t="s">
        <v>3</v>
      </c>
      <c r="C18" s="31">
        <v>9</v>
      </c>
      <c r="D18" s="31"/>
      <c r="E18" s="37" t="s">
        <v>224</v>
      </c>
      <c r="F18" s="37" t="s">
        <v>159</v>
      </c>
      <c r="G18" s="150" t="s">
        <v>22</v>
      </c>
      <c r="H18" s="318" t="s">
        <v>262</v>
      </c>
      <c r="I18" s="318" t="s">
        <v>149</v>
      </c>
      <c r="J18" s="318" t="s">
        <v>217</v>
      </c>
      <c r="K18" s="147" t="s">
        <v>410</v>
      </c>
      <c r="L18" s="147"/>
      <c r="M18" s="277"/>
      <c r="N18" s="277"/>
    </row>
    <row r="19" spans="1:14" ht="13.5" thickTop="1">
      <c r="A19" s="9" t="s">
        <v>4</v>
      </c>
      <c r="B19" s="143" t="s">
        <v>0</v>
      </c>
      <c r="C19" s="143">
        <v>13</v>
      </c>
      <c r="D19" s="343"/>
      <c r="E19" s="152" t="s">
        <v>343</v>
      </c>
      <c r="F19" s="1"/>
      <c r="G19" s="151"/>
      <c r="H19" s="1"/>
      <c r="I19" s="151" t="s">
        <v>149</v>
      </c>
      <c r="J19" s="151" t="s">
        <v>216</v>
      </c>
      <c r="K19" s="151" t="s">
        <v>22</v>
      </c>
      <c r="L19" s="151"/>
      <c r="M19" s="149"/>
      <c r="N19" s="148"/>
    </row>
    <row r="20" spans="1:14" ht="12.75">
      <c r="A20" s="9" t="s">
        <v>4</v>
      </c>
      <c r="B20" s="18" t="s">
        <v>1</v>
      </c>
      <c r="C20" s="20">
        <v>14</v>
      </c>
      <c r="D20" s="25"/>
      <c r="E20" s="36" t="s">
        <v>224</v>
      </c>
      <c r="F20" s="38" t="s">
        <v>159</v>
      </c>
      <c r="G20" s="44" t="s">
        <v>22</v>
      </c>
      <c r="H20" s="2"/>
      <c r="I20" s="44" t="s">
        <v>149</v>
      </c>
      <c r="J20" s="44" t="s">
        <v>216</v>
      </c>
      <c r="K20" s="44" t="s">
        <v>22</v>
      </c>
      <c r="L20" s="354"/>
      <c r="N20" s="276"/>
    </row>
    <row r="21" spans="1:14" ht="12.75">
      <c r="A21" s="9" t="s">
        <v>4</v>
      </c>
      <c r="B21" s="18" t="s">
        <v>2</v>
      </c>
      <c r="C21" s="20">
        <v>15</v>
      </c>
      <c r="D21" s="25"/>
      <c r="E21" s="300" t="s">
        <v>226</v>
      </c>
      <c r="F21" s="300" t="s">
        <v>347</v>
      </c>
      <c r="G21" s="149" t="s">
        <v>22</v>
      </c>
      <c r="H21" s="36" t="s">
        <v>228</v>
      </c>
      <c r="I21" s="44" t="s">
        <v>357</v>
      </c>
      <c r="J21" s="44" t="s">
        <v>217</v>
      </c>
      <c r="K21" s="44" t="s">
        <v>22</v>
      </c>
      <c r="L21" s="351"/>
      <c r="M21" s="149" t="s">
        <v>269</v>
      </c>
      <c r="N21" s="40" t="s">
        <v>408</v>
      </c>
    </row>
    <row r="22" spans="1:14" ht="13.5" thickBot="1">
      <c r="A22" s="32" t="s">
        <v>4</v>
      </c>
      <c r="B22" s="31" t="s">
        <v>3</v>
      </c>
      <c r="C22" s="31">
        <v>16</v>
      </c>
      <c r="D22" s="31"/>
      <c r="E22" s="319" t="s">
        <v>226</v>
      </c>
      <c r="F22" s="319" t="s">
        <v>347</v>
      </c>
      <c r="G22" s="353" t="s">
        <v>28</v>
      </c>
      <c r="H22" s="320" t="s">
        <v>228</v>
      </c>
      <c r="I22" s="150" t="s">
        <v>358</v>
      </c>
      <c r="J22" s="150" t="s">
        <v>217</v>
      </c>
      <c r="K22" s="150" t="s">
        <v>22</v>
      </c>
      <c r="L22" s="353"/>
      <c r="M22" s="353" t="s">
        <v>269</v>
      </c>
      <c r="N22" s="147" t="s">
        <v>408</v>
      </c>
    </row>
    <row r="23" spans="1:14" ht="13.5" thickTop="1">
      <c r="A23" s="15" t="s">
        <v>4</v>
      </c>
      <c r="B23" s="29" t="s">
        <v>0</v>
      </c>
      <c r="C23" s="6">
        <v>20</v>
      </c>
      <c r="D23" s="6"/>
      <c r="E23" s="36" t="s">
        <v>224</v>
      </c>
      <c r="F23" s="36" t="s">
        <v>160</v>
      </c>
      <c r="G23" s="151" t="s">
        <v>22</v>
      </c>
      <c r="H23" s="36" t="s">
        <v>264</v>
      </c>
      <c r="I23" s="151" t="s">
        <v>149</v>
      </c>
      <c r="J23" s="151" t="s">
        <v>221</v>
      </c>
      <c r="K23" s="151" t="s">
        <v>416</v>
      </c>
      <c r="L23" s="151"/>
      <c r="M23" s="78"/>
      <c r="N23" s="78"/>
    </row>
    <row r="24" spans="1:14" ht="12.75">
      <c r="A24" s="9" t="s">
        <v>4</v>
      </c>
      <c r="B24" s="2" t="s">
        <v>1</v>
      </c>
      <c r="C24" s="4">
        <v>21</v>
      </c>
      <c r="D24" s="6"/>
      <c r="E24" s="36" t="s">
        <v>224</v>
      </c>
      <c r="F24" s="36" t="s">
        <v>161</v>
      </c>
      <c r="G24" s="151" t="s">
        <v>28</v>
      </c>
      <c r="H24" s="38" t="s">
        <v>264</v>
      </c>
      <c r="I24" s="44" t="s">
        <v>149</v>
      </c>
      <c r="J24" s="44" t="s">
        <v>223</v>
      </c>
      <c r="K24" s="44" t="s">
        <v>467</v>
      </c>
      <c r="L24" s="44"/>
      <c r="M24" s="276"/>
      <c r="N24" s="276"/>
    </row>
    <row r="25" spans="1:14" ht="12.75">
      <c r="A25" s="9" t="s">
        <v>4</v>
      </c>
      <c r="B25" s="2" t="s">
        <v>2</v>
      </c>
      <c r="C25" s="20">
        <v>22</v>
      </c>
      <c r="D25" s="25"/>
      <c r="E25" s="36" t="s">
        <v>224</v>
      </c>
      <c r="F25" s="36" t="s">
        <v>162</v>
      </c>
      <c r="G25" s="151" t="s">
        <v>28</v>
      </c>
      <c r="H25" s="38" t="s">
        <v>264</v>
      </c>
      <c r="I25" s="44" t="s">
        <v>149</v>
      </c>
      <c r="J25" s="44" t="s">
        <v>222</v>
      </c>
      <c r="K25" s="44" t="s">
        <v>418</v>
      </c>
      <c r="L25" s="44"/>
      <c r="M25" s="276"/>
      <c r="N25" s="276"/>
    </row>
    <row r="26" spans="1:14" ht="13.5" thickBot="1">
      <c r="A26" s="32" t="s">
        <v>4</v>
      </c>
      <c r="B26" s="21" t="s">
        <v>3</v>
      </c>
      <c r="C26" s="21">
        <v>23</v>
      </c>
      <c r="D26" s="21"/>
      <c r="E26" s="37" t="s">
        <v>224</v>
      </c>
      <c r="F26" s="37" t="s">
        <v>163</v>
      </c>
      <c r="G26" s="150" t="s">
        <v>28</v>
      </c>
      <c r="H26" s="37" t="s">
        <v>264</v>
      </c>
      <c r="I26" s="150" t="s">
        <v>149</v>
      </c>
      <c r="J26" s="150" t="s">
        <v>220</v>
      </c>
      <c r="K26" s="150" t="s">
        <v>468</v>
      </c>
      <c r="L26" s="150"/>
      <c r="M26" s="277"/>
      <c r="N26" s="277"/>
    </row>
    <row r="27" spans="1:14" ht="13.5" thickTop="1">
      <c r="A27" s="15" t="s">
        <v>4</v>
      </c>
      <c r="B27" s="25" t="s">
        <v>0</v>
      </c>
      <c r="C27" s="25">
        <v>27</v>
      </c>
      <c r="D27" s="25"/>
      <c r="E27" s="36" t="s">
        <v>224</v>
      </c>
      <c r="F27" s="36" t="s">
        <v>164</v>
      </c>
      <c r="G27" s="151" t="s">
        <v>28</v>
      </c>
      <c r="H27" s="36" t="s">
        <v>259</v>
      </c>
      <c r="I27" s="264" t="s">
        <v>149</v>
      </c>
      <c r="J27" s="264" t="s">
        <v>218</v>
      </c>
      <c r="K27" s="264" t="s">
        <v>420</v>
      </c>
      <c r="L27" s="264"/>
      <c r="M27" s="78"/>
      <c r="N27" s="78"/>
    </row>
    <row r="28" spans="1:14" ht="12.75">
      <c r="A28" s="9" t="s">
        <v>4</v>
      </c>
      <c r="B28" s="20" t="s">
        <v>1</v>
      </c>
      <c r="C28" s="18">
        <v>28</v>
      </c>
      <c r="D28" s="35"/>
      <c r="E28" s="36" t="s">
        <v>224</v>
      </c>
      <c r="F28" s="36" t="s">
        <v>165</v>
      </c>
      <c r="G28" s="151" t="s">
        <v>22</v>
      </c>
      <c r="H28" s="38" t="s">
        <v>256</v>
      </c>
      <c r="I28" s="44" t="s">
        <v>149</v>
      </c>
      <c r="J28" s="44" t="s">
        <v>216</v>
      </c>
      <c r="K28" s="44" t="s">
        <v>419</v>
      </c>
      <c r="L28" s="44"/>
      <c r="M28" s="276"/>
      <c r="N28" s="276"/>
    </row>
    <row r="29" spans="1:14" ht="12.75">
      <c r="A29" s="9" t="s">
        <v>4</v>
      </c>
      <c r="B29" s="4" t="s">
        <v>2</v>
      </c>
      <c r="C29" s="20">
        <v>29</v>
      </c>
      <c r="D29" s="25"/>
      <c r="E29" s="36" t="s">
        <v>224</v>
      </c>
      <c r="F29" s="36" t="s">
        <v>500</v>
      </c>
      <c r="G29" s="151" t="s">
        <v>22</v>
      </c>
      <c r="H29" s="38" t="s">
        <v>259</v>
      </c>
      <c r="I29" s="44" t="s">
        <v>149</v>
      </c>
      <c r="J29" s="44" t="s">
        <v>219</v>
      </c>
      <c r="K29" s="44" t="s">
        <v>415</v>
      </c>
      <c r="L29" s="44"/>
      <c r="M29" s="276"/>
      <c r="N29" s="348" t="s">
        <v>348</v>
      </c>
    </row>
    <row r="30" spans="1:14" ht="13.5" thickBot="1">
      <c r="A30" s="32" t="s">
        <v>4</v>
      </c>
      <c r="B30" s="7" t="s">
        <v>3</v>
      </c>
      <c r="C30" s="31">
        <v>30</v>
      </c>
      <c r="D30" s="31"/>
      <c r="E30" s="37" t="s">
        <v>224</v>
      </c>
      <c r="F30" s="37" t="s">
        <v>500</v>
      </c>
      <c r="G30" s="150" t="s">
        <v>22</v>
      </c>
      <c r="H30" s="37" t="s">
        <v>256</v>
      </c>
      <c r="I30" s="150" t="s">
        <v>149</v>
      </c>
      <c r="J30" s="150" t="s">
        <v>217</v>
      </c>
      <c r="K30" s="150" t="s">
        <v>417</v>
      </c>
      <c r="L30" s="150"/>
      <c r="M30" s="277"/>
      <c r="N30" s="349" t="s">
        <v>348</v>
      </c>
    </row>
    <row r="31" spans="1:14" ht="13.5" thickTop="1">
      <c r="A31" s="9" t="s">
        <v>5</v>
      </c>
      <c r="B31" s="25" t="s">
        <v>0</v>
      </c>
      <c r="C31" s="6">
        <v>3</v>
      </c>
      <c r="D31" s="6"/>
      <c r="E31" s="36" t="s">
        <v>224</v>
      </c>
      <c r="F31" s="36" t="s">
        <v>166</v>
      </c>
      <c r="G31" s="360" t="s">
        <v>22</v>
      </c>
      <c r="H31" s="273" t="s">
        <v>257</v>
      </c>
      <c r="I31" s="151" t="s">
        <v>149</v>
      </c>
      <c r="J31" s="151" t="s">
        <v>216</v>
      </c>
      <c r="K31" s="151" t="s">
        <v>421</v>
      </c>
      <c r="L31" s="151"/>
      <c r="M31" s="78"/>
      <c r="N31" s="78"/>
    </row>
    <row r="32" spans="1:14" ht="12.75">
      <c r="A32" s="9" t="s">
        <v>5</v>
      </c>
      <c r="B32" s="20" t="s">
        <v>1</v>
      </c>
      <c r="C32" s="4">
        <v>4</v>
      </c>
      <c r="D32" s="6"/>
      <c r="E32" s="36" t="s">
        <v>224</v>
      </c>
      <c r="F32" s="36" t="s">
        <v>166</v>
      </c>
      <c r="G32" s="360" t="s">
        <v>22</v>
      </c>
      <c r="H32" s="273" t="s">
        <v>260</v>
      </c>
      <c r="I32" s="44" t="s">
        <v>149</v>
      </c>
      <c r="J32" s="44" t="s">
        <v>218</v>
      </c>
      <c r="K32" s="44" t="s">
        <v>422</v>
      </c>
      <c r="L32" s="44"/>
      <c r="M32" s="276"/>
      <c r="N32" s="276"/>
    </row>
    <row r="33" spans="1:14" ht="12.75">
      <c r="A33" s="9" t="s">
        <v>5</v>
      </c>
      <c r="B33" s="2" t="s">
        <v>2</v>
      </c>
      <c r="C33" s="20">
        <v>5</v>
      </c>
      <c r="D33" s="25"/>
      <c r="E33" s="36" t="s">
        <v>224</v>
      </c>
      <c r="F33" s="36" t="s">
        <v>167</v>
      </c>
      <c r="G33" s="360" t="s">
        <v>22</v>
      </c>
      <c r="H33" s="273" t="s">
        <v>257</v>
      </c>
      <c r="I33" s="44" t="s">
        <v>149</v>
      </c>
      <c r="J33" s="44" t="s">
        <v>217</v>
      </c>
      <c r="K33" s="44" t="s">
        <v>421</v>
      </c>
      <c r="L33" s="44"/>
      <c r="M33" s="276"/>
      <c r="N33" s="276"/>
    </row>
    <row r="34" spans="1:14" ht="13.5" thickBot="1">
      <c r="A34" s="32" t="s">
        <v>5</v>
      </c>
      <c r="B34" s="8" t="s">
        <v>3</v>
      </c>
      <c r="C34" s="31">
        <v>6</v>
      </c>
      <c r="D34" s="344"/>
      <c r="E34" s="320" t="s">
        <v>224</v>
      </c>
      <c r="F34" s="320" t="s">
        <v>168</v>
      </c>
      <c r="G34" s="485" t="s">
        <v>22</v>
      </c>
      <c r="H34" s="321" t="s">
        <v>260</v>
      </c>
      <c r="I34" s="150" t="s">
        <v>149</v>
      </c>
      <c r="J34" s="150" t="s">
        <v>219</v>
      </c>
      <c r="K34" s="150" t="s">
        <v>469</v>
      </c>
      <c r="L34" s="150"/>
      <c r="M34" s="277"/>
      <c r="N34" s="277"/>
    </row>
    <row r="35" spans="1:14" ht="13.5" thickTop="1">
      <c r="A35" s="9" t="s">
        <v>5</v>
      </c>
      <c r="B35" s="6" t="s">
        <v>0</v>
      </c>
      <c r="C35" s="25">
        <v>10</v>
      </c>
      <c r="D35" s="25"/>
      <c r="E35" s="36" t="s">
        <v>224</v>
      </c>
      <c r="F35" s="36" t="s">
        <v>168</v>
      </c>
      <c r="G35" s="360" t="s">
        <v>22</v>
      </c>
      <c r="H35" s="273" t="s">
        <v>261</v>
      </c>
      <c r="I35" s="151" t="s">
        <v>149</v>
      </c>
      <c r="J35" s="151" t="s">
        <v>216</v>
      </c>
      <c r="K35" s="151" t="s">
        <v>423</v>
      </c>
      <c r="L35" s="151"/>
      <c r="M35" s="78"/>
      <c r="N35" s="78"/>
    </row>
    <row r="36" spans="1:14" ht="12.75">
      <c r="A36" s="9" t="s">
        <v>5</v>
      </c>
      <c r="B36" s="2" t="s">
        <v>1</v>
      </c>
      <c r="C36" s="4">
        <v>11</v>
      </c>
      <c r="D36" s="6"/>
      <c r="E36" s="36" t="s">
        <v>224</v>
      </c>
      <c r="F36" s="36" t="s">
        <v>227</v>
      </c>
      <c r="G36" s="360" t="s">
        <v>28</v>
      </c>
      <c r="H36" s="273" t="s">
        <v>262</v>
      </c>
      <c r="I36" s="44" t="s">
        <v>149</v>
      </c>
      <c r="J36" s="44" t="s">
        <v>216</v>
      </c>
      <c r="K36" s="44" t="s">
        <v>423</v>
      </c>
      <c r="L36" s="44"/>
      <c r="M36" s="276"/>
      <c r="N36" s="276"/>
    </row>
    <row r="37" spans="1:14" ht="12.75">
      <c r="A37" s="9" t="s">
        <v>5</v>
      </c>
      <c r="B37" s="2" t="s">
        <v>2</v>
      </c>
      <c r="C37" s="20">
        <v>12</v>
      </c>
      <c r="D37" s="25"/>
      <c r="E37" s="36" t="s">
        <v>224</v>
      </c>
      <c r="F37" s="36" t="s">
        <v>499</v>
      </c>
      <c r="G37" s="360" t="s">
        <v>32</v>
      </c>
      <c r="H37" s="273" t="s">
        <v>261</v>
      </c>
      <c r="I37" s="44" t="s">
        <v>149</v>
      </c>
      <c r="J37" s="44" t="s">
        <v>217</v>
      </c>
      <c r="K37" s="44" t="s">
        <v>423</v>
      </c>
      <c r="L37" s="44"/>
      <c r="M37" s="276"/>
      <c r="N37" s="276"/>
    </row>
    <row r="38" spans="1:14" ht="13.5" thickBot="1">
      <c r="A38" s="32" t="s">
        <v>5</v>
      </c>
      <c r="B38" s="7" t="s">
        <v>3</v>
      </c>
      <c r="C38" s="31">
        <v>13</v>
      </c>
      <c r="D38" s="344"/>
      <c r="E38" s="320" t="s">
        <v>224</v>
      </c>
      <c r="F38" s="320" t="s">
        <v>499</v>
      </c>
      <c r="G38" s="485" t="s">
        <v>32</v>
      </c>
      <c r="H38" s="321" t="s">
        <v>262</v>
      </c>
      <c r="I38" s="150" t="s">
        <v>149</v>
      </c>
      <c r="J38" s="150" t="s">
        <v>217</v>
      </c>
      <c r="K38" s="150" t="s">
        <v>423</v>
      </c>
      <c r="L38" s="150"/>
      <c r="M38" s="277"/>
      <c r="N38" s="277"/>
    </row>
    <row r="39" spans="1:14" ht="13.5" thickTop="1">
      <c r="A39" s="9" t="s">
        <v>5</v>
      </c>
      <c r="B39" s="6" t="s">
        <v>0</v>
      </c>
      <c r="C39" s="25">
        <v>17</v>
      </c>
      <c r="D39" s="25"/>
      <c r="E39" s="36" t="s">
        <v>224</v>
      </c>
      <c r="F39" s="36" t="s">
        <v>169</v>
      </c>
      <c r="G39" s="151" t="s">
        <v>32</v>
      </c>
      <c r="H39" s="36" t="s">
        <v>167</v>
      </c>
      <c r="I39" s="151" t="s">
        <v>171</v>
      </c>
      <c r="J39" s="151" t="s">
        <v>218</v>
      </c>
      <c r="K39" s="352" t="s">
        <v>360</v>
      </c>
      <c r="L39" s="151"/>
      <c r="M39" s="151"/>
      <c r="N39" s="78"/>
    </row>
    <row r="40" spans="1:14" ht="12.75">
      <c r="A40" s="9" t="s">
        <v>5</v>
      </c>
      <c r="B40" s="4" t="s">
        <v>1</v>
      </c>
      <c r="C40" s="4">
        <v>18</v>
      </c>
      <c r="D40" s="6"/>
      <c r="E40" s="36" t="s">
        <v>224</v>
      </c>
      <c r="F40" s="36" t="s">
        <v>169</v>
      </c>
      <c r="G40" s="151" t="s">
        <v>32</v>
      </c>
      <c r="H40" s="273" t="s">
        <v>262</v>
      </c>
      <c r="I40" s="44" t="s">
        <v>149</v>
      </c>
      <c r="J40" s="352" t="s">
        <v>216</v>
      </c>
      <c r="K40" s="360" t="s">
        <v>360</v>
      </c>
      <c r="L40" s="44"/>
      <c r="M40" s="44"/>
      <c r="N40" s="276"/>
    </row>
    <row r="41" spans="1:14" ht="12.75">
      <c r="A41" s="9" t="s">
        <v>5</v>
      </c>
      <c r="B41" s="4" t="s">
        <v>2</v>
      </c>
      <c r="C41" s="20">
        <v>19</v>
      </c>
      <c r="D41" s="25"/>
      <c r="E41" s="36" t="s">
        <v>225</v>
      </c>
      <c r="F41" s="36" t="s">
        <v>270</v>
      </c>
      <c r="G41" s="151" t="s">
        <v>412</v>
      </c>
      <c r="H41" s="273" t="s">
        <v>262</v>
      </c>
      <c r="I41" s="44" t="s">
        <v>149</v>
      </c>
      <c r="J41" s="352" t="s">
        <v>217</v>
      </c>
      <c r="K41" s="44" t="s">
        <v>360</v>
      </c>
      <c r="L41" s="44"/>
      <c r="M41" s="44" t="s">
        <v>269</v>
      </c>
      <c r="N41" s="168" t="s">
        <v>471</v>
      </c>
    </row>
    <row r="42" spans="1:14" ht="13.5" thickBot="1">
      <c r="A42" s="32" t="s">
        <v>5</v>
      </c>
      <c r="B42" s="17" t="s">
        <v>3</v>
      </c>
      <c r="C42" s="17">
        <v>20</v>
      </c>
      <c r="D42" s="17"/>
      <c r="E42" s="37" t="s">
        <v>225</v>
      </c>
      <c r="F42" s="37" t="s">
        <v>170</v>
      </c>
      <c r="G42" s="150" t="s">
        <v>22</v>
      </c>
      <c r="H42" s="320" t="s">
        <v>167</v>
      </c>
      <c r="I42" s="359" t="s">
        <v>171</v>
      </c>
      <c r="J42" s="150" t="s">
        <v>219</v>
      </c>
      <c r="K42" s="150" t="s">
        <v>360</v>
      </c>
      <c r="L42" s="150"/>
      <c r="M42" s="150" t="s">
        <v>269</v>
      </c>
      <c r="N42" s="165" t="s">
        <v>471</v>
      </c>
    </row>
    <row r="43" spans="1:14" ht="13.5" thickTop="1">
      <c r="A43" s="9" t="s">
        <v>5</v>
      </c>
      <c r="B43" s="30" t="s">
        <v>0</v>
      </c>
      <c r="C43" s="6">
        <v>24</v>
      </c>
      <c r="D43" s="342"/>
      <c r="E43" s="301" t="s">
        <v>229</v>
      </c>
      <c r="F43" s="301" t="s">
        <v>345</v>
      </c>
      <c r="G43" s="486" t="s">
        <v>26</v>
      </c>
      <c r="H43" s="36" t="s">
        <v>271</v>
      </c>
      <c r="I43" s="151" t="s">
        <v>171</v>
      </c>
      <c r="J43" s="151" t="s">
        <v>265</v>
      </c>
      <c r="K43" s="151" t="s">
        <v>470</v>
      </c>
      <c r="L43" s="151"/>
      <c r="M43" s="78"/>
      <c r="N43" s="78"/>
    </row>
    <row r="44" spans="1:14" ht="13.5" thickBot="1">
      <c r="A44" s="9" t="s">
        <v>5</v>
      </c>
      <c r="B44" s="12" t="s">
        <v>1</v>
      </c>
      <c r="C44" s="4">
        <v>25</v>
      </c>
      <c r="D44" s="6"/>
      <c r="E44" s="34" t="s">
        <v>229</v>
      </c>
      <c r="F44" s="34" t="s">
        <v>173</v>
      </c>
      <c r="G44" s="260" t="s">
        <v>26</v>
      </c>
      <c r="H44" s="37" t="s">
        <v>271</v>
      </c>
      <c r="I44" s="151" t="s">
        <v>171</v>
      </c>
      <c r="J44" s="44" t="s">
        <v>265</v>
      </c>
      <c r="K44" s="151" t="s">
        <v>470</v>
      </c>
      <c r="L44" s="44"/>
      <c r="M44" s="276"/>
      <c r="N44" s="276"/>
    </row>
    <row r="45" spans="1:14" ht="13.5" thickTop="1">
      <c r="A45" s="9" t="s">
        <v>5</v>
      </c>
      <c r="B45" s="4" t="s">
        <v>2</v>
      </c>
      <c r="C45" s="4">
        <v>26</v>
      </c>
      <c r="D45" s="6"/>
      <c r="E45" s="36" t="s">
        <v>225</v>
      </c>
      <c r="F45" s="153" t="s">
        <v>172</v>
      </c>
      <c r="G45" s="487" t="s">
        <v>22</v>
      </c>
      <c r="H45" s="36" t="s">
        <v>271</v>
      </c>
      <c r="I45" s="151" t="s">
        <v>171</v>
      </c>
      <c r="J45" s="44" t="s">
        <v>266</v>
      </c>
      <c r="K45" s="151" t="s">
        <v>470</v>
      </c>
      <c r="L45" s="276"/>
      <c r="M45" s="44" t="s">
        <v>269</v>
      </c>
      <c r="N45" s="168" t="s">
        <v>359</v>
      </c>
    </row>
    <row r="46" spans="1:14" ht="13.5" thickBot="1">
      <c r="A46" s="32" t="s">
        <v>5</v>
      </c>
      <c r="B46" s="8" t="s">
        <v>3</v>
      </c>
      <c r="C46" s="8">
        <v>27</v>
      </c>
      <c r="D46" s="8"/>
      <c r="E46" s="37" t="s">
        <v>225</v>
      </c>
      <c r="F46" s="322" t="s">
        <v>172</v>
      </c>
      <c r="G46" s="444" t="s">
        <v>28</v>
      </c>
      <c r="H46" s="37" t="s">
        <v>271</v>
      </c>
      <c r="I46" s="150" t="s">
        <v>171</v>
      </c>
      <c r="J46" s="150" t="s">
        <v>266</v>
      </c>
      <c r="K46" s="150" t="s">
        <v>470</v>
      </c>
      <c r="L46" s="277"/>
      <c r="M46" s="150" t="s">
        <v>269</v>
      </c>
      <c r="N46" s="165" t="s">
        <v>360</v>
      </c>
    </row>
    <row r="47" spans="1:14" ht="13.5" thickTop="1">
      <c r="A47" s="9" t="s">
        <v>6</v>
      </c>
      <c r="B47" s="25" t="s">
        <v>0</v>
      </c>
      <c r="C47" s="25">
        <v>1</v>
      </c>
      <c r="D47" s="25"/>
      <c r="E47" s="34" t="s">
        <v>229</v>
      </c>
      <c r="F47" s="34" t="s">
        <v>173</v>
      </c>
      <c r="G47" s="488" t="s">
        <v>26</v>
      </c>
      <c r="H47" s="327" t="s">
        <v>263</v>
      </c>
      <c r="I47" s="155" t="s">
        <v>149</v>
      </c>
      <c r="J47" s="260" t="s">
        <v>221</v>
      </c>
      <c r="K47" s="260" t="s">
        <v>413</v>
      </c>
      <c r="L47" s="244"/>
      <c r="M47" s="279"/>
      <c r="N47" s="78"/>
    </row>
    <row r="48" spans="1:14" ht="12.75">
      <c r="A48" s="9" t="s">
        <v>6</v>
      </c>
      <c r="B48" s="20" t="s">
        <v>1</v>
      </c>
      <c r="C48" s="20">
        <v>2</v>
      </c>
      <c r="D48" s="25"/>
      <c r="E48" s="33" t="s">
        <v>229</v>
      </c>
      <c r="F48" s="33" t="s">
        <v>174</v>
      </c>
      <c r="G48" s="260" t="s">
        <v>26</v>
      </c>
      <c r="H48" s="325" t="s">
        <v>263</v>
      </c>
      <c r="I48" s="156" t="s">
        <v>149</v>
      </c>
      <c r="J48" s="326" t="s">
        <v>223</v>
      </c>
      <c r="K48" s="326" t="s">
        <v>413</v>
      </c>
      <c r="L48" s="347"/>
      <c r="N48" s="276"/>
    </row>
    <row r="49" spans="1:14" ht="12.75">
      <c r="A49" s="9" t="s">
        <v>6</v>
      </c>
      <c r="B49" s="20" t="s">
        <v>2</v>
      </c>
      <c r="C49" s="20">
        <v>3</v>
      </c>
      <c r="D49" s="20"/>
      <c r="E49" s="33" t="s">
        <v>229</v>
      </c>
      <c r="F49" s="33" t="s">
        <v>174</v>
      </c>
      <c r="G49" s="260" t="s">
        <v>26</v>
      </c>
      <c r="H49" s="325" t="s">
        <v>263</v>
      </c>
      <c r="I49" s="156" t="s">
        <v>149</v>
      </c>
      <c r="J49" s="326" t="s">
        <v>222</v>
      </c>
      <c r="K49" s="156" t="s">
        <v>414</v>
      </c>
      <c r="L49" s="355"/>
      <c r="M49" s="323"/>
      <c r="N49" s="276"/>
    </row>
    <row r="50" spans="1:14" ht="13.5" thickBot="1">
      <c r="A50" s="32" t="s">
        <v>6</v>
      </c>
      <c r="B50" s="21" t="s">
        <v>3</v>
      </c>
      <c r="C50" s="21">
        <v>4</v>
      </c>
      <c r="D50" s="21"/>
      <c r="E50" s="157" t="s">
        <v>229</v>
      </c>
      <c r="F50" s="14" t="s">
        <v>175</v>
      </c>
      <c r="G50" s="158" t="s">
        <v>26</v>
      </c>
      <c r="H50" s="328" t="s">
        <v>263</v>
      </c>
      <c r="I50" s="159" t="s">
        <v>149</v>
      </c>
      <c r="J50" s="158" t="s">
        <v>220</v>
      </c>
      <c r="K50" s="159" t="s">
        <v>414</v>
      </c>
      <c r="L50" s="356"/>
      <c r="M50" s="329"/>
      <c r="N50" s="277"/>
    </row>
    <row r="51" spans="1:14" ht="13.5" thickTop="1">
      <c r="A51" s="9" t="s">
        <v>6</v>
      </c>
      <c r="B51" s="390" t="s">
        <v>0</v>
      </c>
      <c r="C51" s="390">
        <v>8</v>
      </c>
      <c r="D51" s="22"/>
      <c r="E51" s="390" t="s">
        <v>426</v>
      </c>
      <c r="F51" s="22"/>
      <c r="G51" s="78"/>
      <c r="H51" s="1"/>
      <c r="I51" s="1"/>
      <c r="J51" s="1"/>
      <c r="K51" s="1"/>
      <c r="L51" s="357"/>
      <c r="M51" s="324"/>
      <c r="N51" s="78"/>
    </row>
    <row r="52" spans="1:14" ht="12.75">
      <c r="A52" s="9" t="s">
        <v>6</v>
      </c>
      <c r="B52" s="25" t="s">
        <v>1</v>
      </c>
      <c r="C52" s="18">
        <v>9</v>
      </c>
      <c r="D52" s="20"/>
      <c r="E52" s="33" t="s">
        <v>229</v>
      </c>
      <c r="F52" s="391" t="s">
        <v>176</v>
      </c>
      <c r="G52" s="326" t="s">
        <v>26</v>
      </c>
      <c r="H52" s="2"/>
      <c r="I52" s="2"/>
      <c r="J52" s="2"/>
      <c r="K52" s="2"/>
      <c r="L52" s="358"/>
      <c r="M52" s="323"/>
      <c r="N52" s="276"/>
    </row>
    <row r="53" spans="1:14" ht="12.75">
      <c r="A53" s="9" t="s">
        <v>6</v>
      </c>
      <c r="B53" s="20" t="s">
        <v>2</v>
      </c>
      <c r="C53" s="18">
        <v>10</v>
      </c>
      <c r="D53" s="25"/>
      <c r="E53" s="391" t="s">
        <v>229</v>
      </c>
      <c r="F53" s="391" t="s">
        <v>177</v>
      </c>
      <c r="G53" s="326" t="s">
        <v>26</v>
      </c>
      <c r="H53" s="156" t="s">
        <v>256</v>
      </c>
      <c r="I53" s="156" t="s">
        <v>149</v>
      </c>
      <c r="J53" s="156" t="s">
        <v>216</v>
      </c>
      <c r="K53" s="156" t="s">
        <v>414</v>
      </c>
      <c r="L53" s="358"/>
      <c r="M53" s="323"/>
      <c r="N53" s="276"/>
    </row>
    <row r="54" spans="1:14" ht="13.5" thickBot="1">
      <c r="A54" s="32" t="s">
        <v>6</v>
      </c>
      <c r="B54" s="21" t="s">
        <v>3</v>
      </c>
      <c r="C54" s="31">
        <v>11</v>
      </c>
      <c r="D54" s="31"/>
      <c r="E54" s="157" t="s">
        <v>229</v>
      </c>
      <c r="F54" s="307" t="s">
        <v>178</v>
      </c>
      <c r="G54" s="158" t="s">
        <v>26</v>
      </c>
      <c r="H54" s="158" t="s">
        <v>267</v>
      </c>
      <c r="I54" s="159" t="s">
        <v>149</v>
      </c>
      <c r="J54" s="159" t="s">
        <v>219</v>
      </c>
      <c r="K54" s="159" t="s">
        <v>414</v>
      </c>
      <c r="L54" s="159"/>
      <c r="M54" s="277"/>
      <c r="N54" s="277"/>
    </row>
    <row r="55" spans="1:14" ht="13.5" thickTop="1">
      <c r="A55" s="9" t="s">
        <v>6</v>
      </c>
      <c r="B55" s="35" t="s">
        <v>0</v>
      </c>
      <c r="C55" s="35">
        <v>15</v>
      </c>
      <c r="D55" s="390"/>
      <c r="E55" s="34" t="s">
        <v>229</v>
      </c>
      <c r="F55" s="271" t="s">
        <v>178</v>
      </c>
      <c r="G55" s="260" t="s">
        <v>26</v>
      </c>
      <c r="H55" s="155" t="s">
        <v>256</v>
      </c>
      <c r="I55" s="155" t="s">
        <v>149</v>
      </c>
      <c r="J55" s="155" t="s">
        <v>217</v>
      </c>
      <c r="K55" s="155" t="s">
        <v>414</v>
      </c>
      <c r="L55" s="78"/>
      <c r="M55" s="78"/>
      <c r="N55" s="78"/>
    </row>
    <row r="56" spans="1:14" ht="12.75">
      <c r="A56" s="9" t="s">
        <v>6</v>
      </c>
      <c r="B56" s="25" t="s">
        <v>1</v>
      </c>
      <c r="C56" s="18">
        <v>16</v>
      </c>
      <c r="D56" s="35"/>
      <c r="E56" s="34" t="s">
        <v>229</v>
      </c>
      <c r="F56" s="33" t="s">
        <v>179</v>
      </c>
      <c r="G56" s="260" t="s">
        <v>26</v>
      </c>
      <c r="H56" s="260" t="s">
        <v>267</v>
      </c>
      <c r="I56" s="155" t="s">
        <v>149</v>
      </c>
      <c r="J56" s="155" t="s">
        <v>218</v>
      </c>
      <c r="K56" s="155" t="s">
        <v>413</v>
      </c>
      <c r="L56" s="276"/>
      <c r="M56" s="276"/>
      <c r="N56" s="276"/>
    </row>
    <row r="57" spans="1:14" ht="13.5" thickBot="1">
      <c r="A57" s="9" t="s">
        <v>6</v>
      </c>
      <c r="B57" s="20" t="s">
        <v>2</v>
      </c>
      <c r="C57" s="18">
        <v>17</v>
      </c>
      <c r="D57" s="18"/>
      <c r="E57" s="33" t="s">
        <v>229</v>
      </c>
      <c r="F57" s="468" t="s">
        <v>179</v>
      </c>
      <c r="G57" s="260" t="s">
        <v>26</v>
      </c>
      <c r="H57" s="155" t="s">
        <v>257</v>
      </c>
      <c r="I57" s="155" t="s">
        <v>149</v>
      </c>
      <c r="J57" s="155" t="s">
        <v>216</v>
      </c>
      <c r="K57" s="155" t="s">
        <v>413</v>
      </c>
      <c r="L57" s="276"/>
      <c r="M57" s="276"/>
      <c r="N57" s="276"/>
    </row>
    <row r="58" spans="1:14" ht="13.5" thickBot="1">
      <c r="A58" s="32" t="s">
        <v>6</v>
      </c>
      <c r="B58" s="21" t="s">
        <v>3</v>
      </c>
      <c r="C58" s="344">
        <v>18</v>
      </c>
      <c r="D58" s="31"/>
      <c r="E58" s="14" t="s">
        <v>229</v>
      </c>
      <c r="F58" s="469" t="s">
        <v>180</v>
      </c>
      <c r="G58" s="158" t="s">
        <v>26</v>
      </c>
      <c r="H58" s="159" t="s">
        <v>257</v>
      </c>
      <c r="I58" s="159" t="s">
        <v>149</v>
      </c>
      <c r="J58" s="159" t="s">
        <v>216</v>
      </c>
      <c r="K58" s="159" t="s">
        <v>414</v>
      </c>
      <c r="L58" s="277"/>
      <c r="M58" s="277"/>
      <c r="N58" s="277"/>
    </row>
    <row r="59" spans="1:14" ht="14.25" thickBot="1" thickTop="1">
      <c r="A59" s="330"/>
      <c r="B59" s="331"/>
      <c r="C59" s="331"/>
      <c r="D59" s="331"/>
      <c r="E59" s="332" t="s">
        <v>11</v>
      </c>
      <c r="F59" s="332"/>
      <c r="G59" s="333"/>
      <c r="H59" s="332"/>
      <c r="I59" s="333"/>
      <c r="J59" s="334"/>
      <c r="K59" s="334"/>
      <c r="L59" s="334"/>
      <c r="M59" s="334"/>
      <c r="N59" s="317"/>
    </row>
    <row r="60" spans="1:14" ht="13.5" thickTop="1">
      <c r="A60" s="398" t="s">
        <v>7</v>
      </c>
      <c r="B60" s="335" t="s">
        <v>0</v>
      </c>
      <c r="C60" s="335">
        <v>5</v>
      </c>
      <c r="D60" s="335"/>
      <c r="E60" s="335" t="s">
        <v>11</v>
      </c>
      <c r="F60" s="335"/>
      <c r="G60" s="336"/>
      <c r="H60" s="336"/>
      <c r="I60" s="336"/>
      <c r="J60" s="336"/>
      <c r="K60" s="336"/>
      <c r="L60" s="336"/>
      <c r="M60" s="337"/>
      <c r="N60" s="338"/>
    </row>
    <row r="61" spans="1:14" ht="12.75">
      <c r="A61" s="398">
        <v>2015</v>
      </c>
      <c r="B61" s="335" t="s">
        <v>1</v>
      </c>
      <c r="C61" s="335">
        <v>6</v>
      </c>
      <c r="D61" s="335"/>
      <c r="E61" s="335" t="s">
        <v>11</v>
      </c>
      <c r="F61" s="399"/>
      <c r="G61" s="338"/>
      <c r="H61" s="400"/>
      <c r="I61" s="400"/>
      <c r="J61" s="400"/>
      <c r="K61" s="400"/>
      <c r="L61" s="400"/>
      <c r="M61" s="338"/>
      <c r="N61" s="338"/>
    </row>
    <row r="62" spans="1:14" ht="13.5" thickBot="1">
      <c r="A62" s="397" t="s">
        <v>7</v>
      </c>
      <c r="B62" s="35" t="s">
        <v>427</v>
      </c>
      <c r="C62">
        <v>7</v>
      </c>
      <c r="D62" s="35"/>
      <c r="E62" s="154" t="s">
        <v>229</v>
      </c>
      <c r="F62" s="346" t="s">
        <v>181</v>
      </c>
      <c r="G62" s="260" t="s">
        <v>26</v>
      </c>
      <c r="H62" s="155" t="s">
        <v>262</v>
      </c>
      <c r="I62" s="155" t="s">
        <v>149</v>
      </c>
      <c r="J62" s="155" t="s">
        <v>217</v>
      </c>
      <c r="K62" s="155" t="s">
        <v>414</v>
      </c>
      <c r="L62" s="1"/>
      <c r="M62" s="1"/>
      <c r="N62" s="78"/>
    </row>
    <row r="63" spans="1:14" ht="14.25" thickBot="1" thickTop="1">
      <c r="A63" s="284" t="s">
        <v>7</v>
      </c>
      <c r="B63" s="396" t="s">
        <v>3</v>
      </c>
      <c r="C63" s="288">
        <v>8</v>
      </c>
      <c r="D63" s="344"/>
      <c r="E63" s="346" t="s">
        <v>230</v>
      </c>
      <c r="F63" s="346" t="s">
        <v>501</v>
      </c>
      <c r="G63" s="489" t="s">
        <v>26</v>
      </c>
      <c r="H63" s="159" t="s">
        <v>262</v>
      </c>
      <c r="I63" s="159" t="s">
        <v>149</v>
      </c>
      <c r="J63" s="159" t="s">
        <v>217</v>
      </c>
      <c r="K63" s="159" t="s">
        <v>414</v>
      </c>
      <c r="L63" s="7"/>
      <c r="M63" s="159" t="s">
        <v>269</v>
      </c>
      <c r="N63" s="277"/>
    </row>
    <row r="64" spans="1:14" ht="13.5" thickTop="1">
      <c r="A64" s="397" t="s">
        <v>7</v>
      </c>
      <c r="B64" s="392" t="s">
        <v>0</v>
      </c>
      <c r="C64" s="25">
        <v>12</v>
      </c>
      <c r="D64" s="345"/>
      <c r="E64" s="393" t="s">
        <v>230</v>
      </c>
      <c r="F64" s="393" t="s">
        <v>182</v>
      </c>
      <c r="G64" s="490" t="s">
        <v>26</v>
      </c>
      <c r="H64" s="394" t="s">
        <v>268</v>
      </c>
      <c r="I64" s="394" t="s">
        <v>155</v>
      </c>
      <c r="J64" s="394" t="s">
        <v>218</v>
      </c>
      <c r="K64" s="394" t="s">
        <v>26</v>
      </c>
      <c r="L64" s="394"/>
      <c r="M64" s="394" t="s">
        <v>269</v>
      </c>
      <c r="N64" s="395"/>
    </row>
    <row r="65" spans="1:14" ht="12.75">
      <c r="A65" s="397" t="s">
        <v>7</v>
      </c>
      <c r="B65" s="20" t="s">
        <v>1</v>
      </c>
      <c r="C65" s="20">
        <v>13</v>
      </c>
      <c r="D65" s="18"/>
      <c r="E65" s="33" t="s">
        <v>230</v>
      </c>
      <c r="F65" s="33" t="s">
        <v>182</v>
      </c>
      <c r="G65" s="326" t="s">
        <v>26</v>
      </c>
      <c r="H65" s="156" t="s">
        <v>268</v>
      </c>
      <c r="I65" s="156" t="s">
        <v>155</v>
      </c>
      <c r="J65" s="156" t="s">
        <v>218</v>
      </c>
      <c r="K65" s="156" t="s">
        <v>26</v>
      </c>
      <c r="L65" s="156"/>
      <c r="M65" s="156" t="s">
        <v>269</v>
      </c>
      <c r="N65" s="276"/>
    </row>
    <row r="66" spans="1:14" ht="13.5" thickBot="1">
      <c r="A66" s="397" t="s">
        <v>7</v>
      </c>
      <c r="B66" s="18" t="s">
        <v>427</v>
      </c>
      <c r="C66" s="20">
        <v>14</v>
      </c>
      <c r="D66" s="2"/>
      <c r="E66" s="17" t="s">
        <v>429</v>
      </c>
      <c r="F66" s="30" t="s">
        <v>363</v>
      </c>
      <c r="G66" s="491" t="s">
        <v>26</v>
      </c>
      <c r="H66" s="155" t="s">
        <v>268</v>
      </c>
      <c r="I66" s="155" t="s">
        <v>155</v>
      </c>
      <c r="J66" s="155" t="s">
        <v>219</v>
      </c>
      <c r="K66" s="155" t="s">
        <v>26</v>
      </c>
      <c r="L66" s="155"/>
      <c r="M66" s="155" t="s">
        <v>269</v>
      </c>
      <c r="N66" s="276"/>
    </row>
    <row r="67" spans="1:14" ht="14.25" thickBot="1" thickTop="1">
      <c r="A67" s="284" t="s">
        <v>7</v>
      </c>
      <c r="B67" s="31" t="s">
        <v>3</v>
      </c>
      <c r="C67" s="21">
        <v>15</v>
      </c>
      <c r="D67" s="2"/>
      <c r="E67" s="17" t="s">
        <v>429</v>
      </c>
      <c r="F67" s="17" t="s">
        <v>363</v>
      </c>
      <c r="G67" s="477" t="s">
        <v>22</v>
      </c>
      <c r="H67" s="159" t="s">
        <v>268</v>
      </c>
      <c r="I67" s="159" t="s">
        <v>155</v>
      </c>
      <c r="J67" s="159" t="s">
        <v>219</v>
      </c>
      <c r="K67" s="159" t="s">
        <v>26</v>
      </c>
      <c r="L67" s="159"/>
      <c r="M67" s="159" t="s">
        <v>269</v>
      </c>
      <c r="N67" s="276"/>
    </row>
    <row r="68" spans="1:14" ht="13.5" thickTop="1">
      <c r="A68" s="303" t="s">
        <v>7</v>
      </c>
      <c r="B68" s="269" t="s">
        <v>0</v>
      </c>
      <c r="C68" s="269">
        <v>19</v>
      </c>
      <c r="D68" s="269"/>
      <c r="E68" s="339" t="s">
        <v>428</v>
      </c>
      <c r="F68" s="340"/>
      <c r="G68" s="341"/>
      <c r="H68" s="303" t="s">
        <v>344</v>
      </c>
      <c r="I68" s="341"/>
      <c r="J68" s="317"/>
      <c r="K68" s="78"/>
      <c r="L68" s="78"/>
      <c r="M68" s="78"/>
      <c r="N68" s="78"/>
    </row>
    <row r="69" ht="12.75">
      <c r="H69" s="28" t="s">
        <v>275</v>
      </c>
    </row>
  </sheetData>
  <sheetProtection/>
  <printOptions gridLines="1" horizontalCentered="1"/>
  <pageMargins left="0.3937007874015748" right="0" top="0.3937007874015748" bottom="0.1968503937007874" header="0" footer="0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pane ySplit="795" topLeftCell="BM1" activePane="bottomLeft" state="split"/>
      <selection pane="topLeft" activeCell="J1" sqref="J1:J16384"/>
      <selection pane="bottomLeft" activeCell="H13" sqref="H13"/>
    </sheetView>
  </sheetViews>
  <sheetFormatPr defaultColWidth="11.421875" defaultRowHeight="12.75"/>
  <cols>
    <col min="1" max="1" width="8.00390625" style="0" customWidth="1"/>
    <col min="2" max="2" width="7.7109375" style="0" customWidth="1"/>
    <col min="3" max="3" width="4.00390625" style="274" customWidth="1"/>
    <col min="4" max="4" width="1.421875" style="0" customWidth="1"/>
    <col min="5" max="5" width="5.140625" style="0" customWidth="1"/>
    <col min="6" max="6" width="32.28125" style="0" customWidth="1"/>
    <col min="7" max="7" width="6.00390625" style="274" customWidth="1"/>
    <col min="8" max="8" width="17.57421875" style="0" customWidth="1"/>
    <col min="9" max="9" width="9.00390625" style="0" customWidth="1"/>
    <col min="10" max="10" width="10.57421875" style="274" customWidth="1"/>
    <col min="11" max="11" width="9.421875" style="0" customWidth="1"/>
    <col min="12" max="12" width="1.57421875" style="0" customWidth="1"/>
    <col min="13" max="13" width="19.57421875" style="274" customWidth="1"/>
    <col min="14" max="14" width="9.00390625" style="0" customWidth="1"/>
  </cols>
  <sheetData>
    <row r="1" spans="1:13" ht="15">
      <c r="A1" s="467" t="s">
        <v>351</v>
      </c>
      <c r="H1" s="144" t="s">
        <v>502</v>
      </c>
      <c r="J1" s="48" t="s">
        <v>481</v>
      </c>
      <c r="K1" s="144"/>
      <c r="M1" s="272" t="s">
        <v>273</v>
      </c>
    </row>
    <row r="2" spans="1:14" ht="13.5" thickBot="1">
      <c r="A2" s="32" t="s">
        <v>142</v>
      </c>
      <c r="B2" s="32" t="s">
        <v>143</v>
      </c>
      <c r="C2" s="75"/>
      <c r="D2" s="32"/>
      <c r="E2" s="32" t="s">
        <v>472</v>
      </c>
      <c r="F2" s="75" t="s">
        <v>9</v>
      </c>
      <c r="G2" s="75" t="s">
        <v>508</v>
      </c>
      <c r="H2" s="75" t="s">
        <v>145</v>
      </c>
      <c r="I2" s="430" t="s">
        <v>146</v>
      </c>
      <c r="J2" s="275" t="s">
        <v>482</v>
      </c>
      <c r="K2" s="214" t="s">
        <v>320</v>
      </c>
      <c r="L2" s="7"/>
      <c r="M2" s="445" t="s">
        <v>491</v>
      </c>
      <c r="N2" s="275" t="s">
        <v>12</v>
      </c>
    </row>
    <row r="3" spans="1:14" ht="13.5" thickTop="1">
      <c r="A3" s="9" t="s">
        <v>10</v>
      </c>
      <c r="B3" s="6" t="s">
        <v>0</v>
      </c>
      <c r="C3" s="470">
        <v>9</v>
      </c>
      <c r="D3" s="6"/>
      <c r="E3" s="6" t="s">
        <v>473</v>
      </c>
      <c r="F3" s="256" t="s">
        <v>504</v>
      </c>
      <c r="G3" s="447" t="s">
        <v>25</v>
      </c>
      <c r="H3" s="44"/>
      <c r="I3" s="44"/>
      <c r="J3" s="42"/>
      <c r="K3" s="168"/>
      <c r="L3" s="2"/>
      <c r="M3" s="78"/>
      <c r="N3" s="1"/>
    </row>
    <row r="4" spans="1:14" ht="12.75">
      <c r="A4" s="9" t="s">
        <v>10</v>
      </c>
      <c r="B4" s="2" t="s">
        <v>1</v>
      </c>
      <c r="C4" s="276">
        <f>C3+1</f>
        <v>10</v>
      </c>
      <c r="D4" s="1"/>
      <c r="E4" s="6" t="s">
        <v>473</v>
      </c>
      <c r="F4" s="257" t="s">
        <v>340</v>
      </c>
      <c r="G4" s="447" t="s">
        <v>25</v>
      </c>
      <c r="H4" s="44"/>
      <c r="I4" s="44"/>
      <c r="J4" s="42"/>
      <c r="K4" s="168"/>
      <c r="L4" s="2"/>
      <c r="M4" s="276"/>
      <c r="N4" s="2"/>
    </row>
    <row r="5" spans="1:14" ht="12.75">
      <c r="A5" s="9" t="s">
        <v>10</v>
      </c>
      <c r="B5" s="2" t="s">
        <v>2</v>
      </c>
      <c r="C5" s="276">
        <f>C4+1</f>
        <v>11</v>
      </c>
      <c r="D5" s="1"/>
      <c r="E5" s="6" t="s">
        <v>473</v>
      </c>
      <c r="F5" s="257" t="s">
        <v>340</v>
      </c>
      <c r="G5" s="447" t="s">
        <v>25</v>
      </c>
      <c r="H5" s="260" t="s">
        <v>76</v>
      </c>
      <c r="I5" s="431" t="s">
        <v>276</v>
      </c>
      <c r="J5" s="42"/>
      <c r="K5" s="261" t="s">
        <v>480</v>
      </c>
      <c r="L5" s="2"/>
      <c r="M5" s="276"/>
      <c r="N5" s="2"/>
    </row>
    <row r="6" spans="1:14" ht="13.5" thickBot="1">
      <c r="A6" s="32" t="s">
        <v>10</v>
      </c>
      <c r="B6" s="7" t="s">
        <v>3</v>
      </c>
      <c r="C6" s="277">
        <f>C5+1</f>
        <v>12</v>
      </c>
      <c r="D6" s="7"/>
      <c r="E6" s="6" t="s">
        <v>473</v>
      </c>
      <c r="F6" s="267" t="s">
        <v>199</v>
      </c>
      <c r="G6" s="509" t="s">
        <v>25</v>
      </c>
      <c r="H6" s="265" t="s">
        <v>76</v>
      </c>
      <c r="I6" s="510" t="s">
        <v>276</v>
      </c>
      <c r="J6" s="277"/>
      <c r="K6" s="511" t="s">
        <v>480</v>
      </c>
      <c r="L6" s="7"/>
      <c r="M6" s="277"/>
      <c r="N6" s="7"/>
    </row>
    <row r="7" spans="1:14" ht="13.5" thickTop="1">
      <c r="A7" s="9" t="s">
        <v>10</v>
      </c>
      <c r="B7" s="1" t="s">
        <v>0</v>
      </c>
      <c r="C7" s="470">
        <f>C3+7</f>
        <v>16</v>
      </c>
      <c r="D7" s="6"/>
      <c r="E7" s="6" t="s">
        <v>473</v>
      </c>
      <c r="F7" s="259" t="s">
        <v>200</v>
      </c>
      <c r="G7" s="507" t="s">
        <v>25</v>
      </c>
      <c r="H7" s="260" t="s">
        <v>76</v>
      </c>
      <c r="I7" s="431" t="s">
        <v>276</v>
      </c>
      <c r="J7" s="327" t="s">
        <v>216</v>
      </c>
      <c r="K7" s="508" t="s">
        <v>480</v>
      </c>
      <c r="L7" s="1"/>
      <c r="M7" s="78"/>
      <c r="N7" s="1"/>
    </row>
    <row r="8" spans="1:14" ht="12.75">
      <c r="A8" s="9" t="s">
        <v>10</v>
      </c>
      <c r="B8" s="2" t="s">
        <v>1</v>
      </c>
      <c r="C8" s="471">
        <f>C7+1</f>
        <v>17</v>
      </c>
      <c r="D8" s="6"/>
      <c r="E8" s="6" t="s">
        <v>473</v>
      </c>
      <c r="F8" s="257" t="s">
        <v>201</v>
      </c>
      <c r="G8" s="447" t="s">
        <v>25</v>
      </c>
      <c r="H8" s="169" t="s">
        <v>76</v>
      </c>
      <c r="I8" s="431" t="s">
        <v>276</v>
      </c>
      <c r="J8" s="325" t="s">
        <v>217</v>
      </c>
      <c r="K8" s="261" t="s">
        <v>480</v>
      </c>
      <c r="L8" s="2"/>
      <c r="M8" s="276"/>
      <c r="N8" s="2"/>
    </row>
    <row r="9" spans="1:14" ht="12.75">
      <c r="A9" s="9" t="s">
        <v>10</v>
      </c>
      <c r="B9" s="4" t="s">
        <v>2</v>
      </c>
      <c r="C9" s="471">
        <f>C8+1</f>
        <v>18</v>
      </c>
      <c r="D9" s="6"/>
      <c r="E9" s="6" t="s">
        <v>473</v>
      </c>
      <c r="F9" s="257" t="s">
        <v>202</v>
      </c>
      <c r="G9" s="447" t="s">
        <v>25</v>
      </c>
      <c r="H9" s="187" t="s">
        <v>20</v>
      </c>
      <c r="I9" s="431" t="s">
        <v>276</v>
      </c>
      <c r="J9" s="327" t="s">
        <v>216</v>
      </c>
      <c r="K9" s="261" t="s">
        <v>480</v>
      </c>
      <c r="L9" s="1"/>
      <c r="M9" s="458"/>
      <c r="N9" s="2"/>
    </row>
    <row r="10" spans="1:14" ht="13.5" thickBot="1">
      <c r="A10" s="32" t="s">
        <v>10</v>
      </c>
      <c r="B10" s="31" t="s">
        <v>3</v>
      </c>
      <c r="C10" s="472">
        <f>C9+1</f>
        <v>19</v>
      </c>
      <c r="D10" s="31"/>
      <c r="E10" s="8" t="s">
        <v>506</v>
      </c>
      <c r="F10" s="306" t="s">
        <v>505</v>
      </c>
      <c r="G10" s="447" t="s">
        <v>25</v>
      </c>
      <c r="H10" s="265" t="s">
        <v>20</v>
      </c>
      <c r="I10" s="443" t="s">
        <v>276</v>
      </c>
      <c r="J10" s="328" t="s">
        <v>217</v>
      </c>
      <c r="K10" s="442" t="s">
        <v>480</v>
      </c>
      <c r="L10" s="7"/>
      <c r="M10" s="328" t="s">
        <v>240</v>
      </c>
      <c r="N10" s="7"/>
    </row>
    <row r="11" spans="1:14" ht="13.5" thickTop="1">
      <c r="A11" s="9" t="s">
        <v>10</v>
      </c>
      <c r="B11" s="6" t="s">
        <v>0</v>
      </c>
      <c r="C11" s="470">
        <f>C7+7</f>
        <v>23</v>
      </c>
      <c r="D11" s="6"/>
      <c r="E11" s="6" t="s">
        <v>474</v>
      </c>
      <c r="F11" s="263" t="s">
        <v>503</v>
      </c>
      <c r="G11" s="164" t="s">
        <v>24</v>
      </c>
      <c r="H11" s="160"/>
      <c r="I11" s="160"/>
      <c r="J11" s="149"/>
      <c r="K11" s="264"/>
      <c r="L11" s="1"/>
      <c r="M11" s="78"/>
      <c r="N11" s="1"/>
    </row>
    <row r="12" spans="1:14" ht="12.75">
      <c r="A12" s="9" t="s">
        <v>10</v>
      </c>
      <c r="B12" s="18" t="s">
        <v>1</v>
      </c>
      <c r="C12" s="471">
        <f>C11+1</f>
        <v>24</v>
      </c>
      <c r="D12" s="6"/>
      <c r="E12" s="6" t="s">
        <v>474</v>
      </c>
      <c r="F12" s="161" t="s">
        <v>184</v>
      </c>
      <c r="G12" s="164" t="s">
        <v>24</v>
      </c>
      <c r="H12" s="161"/>
      <c r="I12" s="161"/>
      <c r="J12" s="42"/>
      <c r="K12" s="168"/>
      <c r="L12" s="2"/>
      <c r="M12" s="276"/>
      <c r="N12" s="2"/>
    </row>
    <row r="13" spans="1:14" ht="12.75">
      <c r="A13" s="9" t="s">
        <v>10</v>
      </c>
      <c r="B13" s="18" t="s">
        <v>2</v>
      </c>
      <c r="C13" s="471">
        <f>C12+1</f>
        <v>25</v>
      </c>
      <c r="D13" s="6"/>
      <c r="E13" s="6" t="s">
        <v>474</v>
      </c>
      <c r="F13" s="161" t="s">
        <v>185</v>
      </c>
      <c r="G13" s="164" t="s">
        <v>24</v>
      </c>
      <c r="H13" s="250" t="s">
        <v>186</v>
      </c>
      <c r="I13" s="250" t="s">
        <v>479</v>
      </c>
      <c r="J13" s="44" t="s">
        <v>216</v>
      </c>
      <c r="K13" s="168" t="s">
        <v>24</v>
      </c>
      <c r="L13" s="2"/>
      <c r="M13" s="276"/>
      <c r="N13" s="2"/>
    </row>
    <row r="14" spans="1:14" ht="13.5" thickBot="1">
      <c r="A14" s="32" t="s">
        <v>10</v>
      </c>
      <c r="B14" s="31" t="s">
        <v>3</v>
      </c>
      <c r="C14" s="473">
        <f>C13+1</f>
        <v>26</v>
      </c>
      <c r="D14" s="8"/>
      <c r="E14" s="6" t="s">
        <v>474</v>
      </c>
      <c r="F14" s="167" t="s">
        <v>187</v>
      </c>
      <c r="G14" s="164" t="s">
        <v>24</v>
      </c>
      <c r="H14" s="266" t="s">
        <v>510</v>
      </c>
      <c r="I14" s="250" t="s">
        <v>479</v>
      </c>
      <c r="J14" s="150" t="s">
        <v>217</v>
      </c>
      <c r="K14" s="165" t="s">
        <v>24</v>
      </c>
      <c r="L14" s="7"/>
      <c r="M14" s="277"/>
      <c r="N14" s="7"/>
    </row>
    <row r="15" spans="1:14" ht="13.5" thickTop="1">
      <c r="A15" s="9" t="s">
        <v>14</v>
      </c>
      <c r="B15" s="25" t="s">
        <v>0</v>
      </c>
      <c r="C15" s="470">
        <v>2</v>
      </c>
      <c r="D15" s="6"/>
      <c r="E15" s="6" t="s">
        <v>474</v>
      </c>
      <c r="F15" s="160" t="s">
        <v>188</v>
      </c>
      <c r="G15" s="164" t="s">
        <v>24</v>
      </c>
      <c r="H15" s="164" t="s">
        <v>189</v>
      </c>
      <c r="I15" s="432" t="s">
        <v>276</v>
      </c>
      <c r="J15" s="151" t="s">
        <v>216</v>
      </c>
      <c r="K15" s="247" t="s">
        <v>483</v>
      </c>
      <c r="L15" s="1"/>
      <c r="M15" s="78"/>
      <c r="N15" s="1"/>
    </row>
    <row r="16" spans="1:14" ht="12.75">
      <c r="A16" s="9" t="s">
        <v>14</v>
      </c>
      <c r="B16" s="20" t="s">
        <v>1</v>
      </c>
      <c r="C16" s="474">
        <f>C15+1</f>
        <v>3</v>
      </c>
      <c r="D16" s="25"/>
      <c r="E16" s="6" t="s">
        <v>474</v>
      </c>
      <c r="F16" s="160" t="s">
        <v>190</v>
      </c>
      <c r="G16" s="164" t="s">
        <v>24</v>
      </c>
      <c r="H16" s="162" t="s">
        <v>189</v>
      </c>
      <c r="I16" s="432" t="s">
        <v>276</v>
      </c>
      <c r="J16" s="44" t="s">
        <v>217</v>
      </c>
      <c r="K16" s="247" t="s">
        <v>483</v>
      </c>
      <c r="L16" s="2"/>
      <c r="M16" s="276"/>
      <c r="N16" s="2"/>
    </row>
    <row r="17" spans="1:14" ht="12.75">
      <c r="A17" s="9" t="s">
        <v>14</v>
      </c>
      <c r="B17" s="20" t="s">
        <v>2</v>
      </c>
      <c r="C17" s="474">
        <f>C16+1</f>
        <v>4</v>
      </c>
      <c r="D17" s="25"/>
      <c r="E17" s="6" t="s">
        <v>474</v>
      </c>
      <c r="F17" s="160" t="s">
        <v>191</v>
      </c>
      <c r="G17" s="164" t="s">
        <v>24</v>
      </c>
      <c r="H17" s="162" t="s">
        <v>192</v>
      </c>
      <c r="I17" s="432" t="s">
        <v>276</v>
      </c>
      <c r="J17" s="44" t="s">
        <v>216</v>
      </c>
      <c r="K17" s="247" t="s">
        <v>483</v>
      </c>
      <c r="L17" s="2"/>
      <c r="M17" s="276"/>
      <c r="N17" s="2"/>
    </row>
    <row r="18" spans="1:14" ht="13.5" thickBot="1">
      <c r="A18" s="32" t="s">
        <v>14</v>
      </c>
      <c r="B18" s="21" t="s">
        <v>3</v>
      </c>
      <c r="C18" s="472">
        <f>C17+1</f>
        <v>5</v>
      </c>
      <c r="D18" s="31"/>
      <c r="E18" s="6" t="s">
        <v>474</v>
      </c>
      <c r="F18" s="167" t="s">
        <v>193</v>
      </c>
      <c r="G18" s="163" t="s">
        <v>24</v>
      </c>
      <c r="H18" s="163" t="s">
        <v>192</v>
      </c>
      <c r="I18" s="432" t="s">
        <v>276</v>
      </c>
      <c r="J18" s="150" t="s">
        <v>217</v>
      </c>
      <c r="K18" s="492" t="s">
        <v>483</v>
      </c>
      <c r="L18" s="7"/>
      <c r="M18" s="277"/>
      <c r="N18" s="7"/>
    </row>
    <row r="19" spans="1:14" ht="13.5" thickTop="1">
      <c r="A19" s="9" t="s">
        <v>14</v>
      </c>
      <c r="B19" s="6" t="s">
        <v>0</v>
      </c>
      <c r="C19" s="470">
        <f>C15+7</f>
        <v>9</v>
      </c>
      <c r="D19" s="6"/>
      <c r="E19" s="6" t="s">
        <v>474</v>
      </c>
      <c r="F19" s="160" t="s">
        <v>194</v>
      </c>
      <c r="G19" s="164" t="s">
        <v>24</v>
      </c>
      <c r="H19" s="164" t="s">
        <v>195</v>
      </c>
      <c r="I19" s="432" t="s">
        <v>276</v>
      </c>
      <c r="J19" s="151" t="s">
        <v>218</v>
      </c>
      <c r="K19" s="493" t="s">
        <v>489</v>
      </c>
      <c r="L19" s="1"/>
      <c r="M19" s="78"/>
      <c r="N19" s="1"/>
    </row>
    <row r="20" spans="1:14" ht="12.75">
      <c r="A20" s="9" t="s">
        <v>14</v>
      </c>
      <c r="B20" s="18" t="s">
        <v>1</v>
      </c>
      <c r="C20" s="471">
        <f>C19+1</f>
        <v>10</v>
      </c>
      <c r="D20" s="6"/>
      <c r="E20" s="6" t="s">
        <v>474</v>
      </c>
      <c r="F20" s="160" t="s">
        <v>196</v>
      </c>
      <c r="G20" s="164" t="s">
        <v>24</v>
      </c>
      <c r="H20" s="162" t="s">
        <v>195</v>
      </c>
      <c r="I20" s="432" t="s">
        <v>276</v>
      </c>
      <c r="J20" s="44" t="s">
        <v>219</v>
      </c>
      <c r="K20" s="247" t="s">
        <v>489</v>
      </c>
      <c r="L20" s="2"/>
      <c r="M20" s="276"/>
      <c r="N20" s="2"/>
    </row>
    <row r="21" spans="1:14" ht="12.75">
      <c r="A21" s="9" t="s">
        <v>14</v>
      </c>
      <c r="B21" s="18" t="s">
        <v>2</v>
      </c>
      <c r="C21" s="471">
        <f>C20+1</f>
        <v>11</v>
      </c>
      <c r="D21" s="6"/>
      <c r="E21" s="6" t="s">
        <v>474</v>
      </c>
      <c r="F21" s="160" t="s">
        <v>197</v>
      </c>
      <c r="G21" s="164" t="s">
        <v>24</v>
      </c>
      <c r="H21" s="162" t="s">
        <v>195</v>
      </c>
      <c r="I21" s="432" t="s">
        <v>276</v>
      </c>
      <c r="J21" s="44" t="s">
        <v>218</v>
      </c>
      <c r="K21" s="247" t="s">
        <v>489</v>
      </c>
      <c r="L21" s="2"/>
      <c r="M21" s="42"/>
      <c r="N21" s="2"/>
    </row>
    <row r="22" spans="1:14" ht="13.5" thickBot="1">
      <c r="A22" s="32" t="s">
        <v>14</v>
      </c>
      <c r="B22" s="31" t="s">
        <v>3</v>
      </c>
      <c r="C22" s="473">
        <f>C21+1</f>
        <v>12</v>
      </c>
      <c r="D22" s="8"/>
      <c r="E22" s="6" t="s">
        <v>474</v>
      </c>
      <c r="F22" s="167" t="s">
        <v>198</v>
      </c>
      <c r="G22" s="163" t="s">
        <v>24</v>
      </c>
      <c r="H22" s="163" t="s">
        <v>195</v>
      </c>
      <c r="I22" s="432" t="s">
        <v>276</v>
      </c>
      <c r="J22" s="150" t="s">
        <v>219</v>
      </c>
      <c r="K22" s="492" t="s">
        <v>489</v>
      </c>
      <c r="L22" s="7"/>
      <c r="M22" s="318"/>
      <c r="N22" s="7"/>
    </row>
    <row r="23" spans="1:14" ht="13.5" thickTop="1">
      <c r="A23" s="15" t="s">
        <v>14</v>
      </c>
      <c r="B23" s="29" t="s">
        <v>0</v>
      </c>
      <c r="C23" s="470">
        <f>C19+7</f>
        <v>16</v>
      </c>
      <c r="D23" s="6"/>
      <c r="E23" s="6" t="s">
        <v>474</v>
      </c>
      <c r="F23" s="160" t="s">
        <v>203</v>
      </c>
      <c r="G23" s="164" t="s">
        <v>24</v>
      </c>
      <c r="H23" s="264" t="s">
        <v>21</v>
      </c>
      <c r="I23" s="434" t="s">
        <v>155</v>
      </c>
      <c r="J23" s="151" t="s">
        <v>218</v>
      </c>
      <c r="K23" s="493" t="s">
        <v>490</v>
      </c>
      <c r="L23" s="1"/>
      <c r="M23" s="78"/>
      <c r="N23" s="1"/>
    </row>
    <row r="24" spans="1:14" ht="12.75">
      <c r="A24" s="9" t="s">
        <v>14</v>
      </c>
      <c r="B24" s="2" t="s">
        <v>1</v>
      </c>
      <c r="C24" s="471">
        <f>C23+1</f>
        <v>17</v>
      </c>
      <c r="D24" s="6"/>
      <c r="E24" s="6" t="s">
        <v>474</v>
      </c>
      <c r="F24" s="160" t="s">
        <v>204</v>
      </c>
      <c r="G24" s="164" t="s">
        <v>24</v>
      </c>
      <c r="H24" s="168" t="s">
        <v>21</v>
      </c>
      <c r="I24" s="434" t="s">
        <v>155</v>
      </c>
      <c r="J24" s="44" t="s">
        <v>219</v>
      </c>
      <c r="K24" s="247" t="s">
        <v>490</v>
      </c>
      <c r="L24" s="2"/>
      <c r="M24" s="276"/>
      <c r="N24" s="2"/>
    </row>
    <row r="25" spans="1:14" ht="12.75">
      <c r="A25" s="9" t="s">
        <v>14</v>
      </c>
      <c r="B25" s="2" t="s">
        <v>2</v>
      </c>
      <c r="C25" s="471">
        <f>C24+1</f>
        <v>18</v>
      </c>
      <c r="D25" s="6"/>
      <c r="E25" s="6" t="s">
        <v>475</v>
      </c>
      <c r="F25" s="160" t="s">
        <v>231</v>
      </c>
      <c r="G25" s="164" t="s">
        <v>24</v>
      </c>
      <c r="H25" s="168" t="s">
        <v>21</v>
      </c>
      <c r="I25" s="434" t="s">
        <v>155</v>
      </c>
      <c r="J25" s="44" t="s">
        <v>218</v>
      </c>
      <c r="K25" s="247" t="s">
        <v>490</v>
      </c>
      <c r="L25" s="2"/>
      <c r="M25" s="276"/>
      <c r="N25" s="2"/>
    </row>
    <row r="26" spans="1:14" ht="13.5" thickBot="1">
      <c r="A26" s="32" t="s">
        <v>14</v>
      </c>
      <c r="B26" s="7" t="s">
        <v>3</v>
      </c>
      <c r="C26" s="473">
        <f>C25+1</f>
        <v>19</v>
      </c>
      <c r="D26" s="8"/>
      <c r="E26" s="6" t="s">
        <v>475</v>
      </c>
      <c r="F26" s="167" t="s">
        <v>232</v>
      </c>
      <c r="G26" s="163" t="s">
        <v>24</v>
      </c>
      <c r="H26" s="165" t="s">
        <v>21</v>
      </c>
      <c r="I26" s="434" t="s">
        <v>155</v>
      </c>
      <c r="J26" s="150" t="s">
        <v>219</v>
      </c>
      <c r="K26" s="492" t="s">
        <v>490</v>
      </c>
      <c r="L26" s="7"/>
      <c r="M26" s="150" t="s">
        <v>240</v>
      </c>
      <c r="N26" s="7"/>
    </row>
    <row r="27" spans="1:14" ht="13.5" thickTop="1">
      <c r="A27" s="9" t="s">
        <v>14</v>
      </c>
      <c r="B27" s="25" t="s">
        <v>0</v>
      </c>
      <c r="C27" s="470">
        <f>C23+7</f>
        <v>23</v>
      </c>
      <c r="D27" s="426"/>
      <c r="E27" s="426" t="s">
        <v>476</v>
      </c>
      <c r="F27" s="173" t="s">
        <v>342</v>
      </c>
      <c r="G27" s="149" t="s">
        <v>213</v>
      </c>
      <c r="H27" s="506" t="s">
        <v>485</v>
      </c>
      <c r="I27" s="432" t="s">
        <v>276</v>
      </c>
      <c r="J27" s="151" t="s">
        <v>216</v>
      </c>
      <c r="K27" s="493" t="s">
        <v>490</v>
      </c>
      <c r="L27" s="1"/>
      <c r="M27" s="78"/>
      <c r="N27" s="1"/>
    </row>
    <row r="28" spans="1:14" ht="12.75">
      <c r="A28" s="9" t="s">
        <v>14</v>
      </c>
      <c r="B28" s="2" t="s">
        <v>1</v>
      </c>
      <c r="C28" s="471">
        <f>C27+1</f>
        <v>24</v>
      </c>
      <c r="D28" s="426"/>
      <c r="E28" s="426" t="s">
        <v>476</v>
      </c>
      <c r="F28" s="173" t="s">
        <v>325</v>
      </c>
      <c r="G28" s="42" t="s">
        <v>213</v>
      </c>
      <c r="H28" s="505" t="s">
        <v>485</v>
      </c>
      <c r="I28" s="432" t="s">
        <v>276</v>
      </c>
      <c r="J28" s="44" t="s">
        <v>217</v>
      </c>
      <c r="K28" s="247" t="s">
        <v>490</v>
      </c>
      <c r="L28" s="2"/>
      <c r="M28" s="276"/>
      <c r="N28" s="2"/>
    </row>
    <row r="29" spans="1:14" ht="12.75">
      <c r="A29" s="9" t="s">
        <v>14</v>
      </c>
      <c r="B29" s="4" t="s">
        <v>2</v>
      </c>
      <c r="C29" s="471">
        <f>C28+1</f>
        <v>25</v>
      </c>
      <c r="D29" s="426"/>
      <c r="E29" s="426" t="s">
        <v>476</v>
      </c>
      <c r="F29" s="173" t="s">
        <v>326</v>
      </c>
      <c r="G29" s="42" t="s">
        <v>213</v>
      </c>
      <c r="H29" s="164" t="s">
        <v>484</v>
      </c>
      <c r="I29" s="436" t="s">
        <v>155</v>
      </c>
      <c r="J29" s="151" t="s">
        <v>218</v>
      </c>
      <c r="K29" s="245" t="s">
        <v>488</v>
      </c>
      <c r="L29" s="270"/>
      <c r="M29" s="276"/>
      <c r="N29" s="2"/>
    </row>
    <row r="30" spans="1:14" ht="13.5" thickBot="1">
      <c r="A30" s="32" t="s">
        <v>14</v>
      </c>
      <c r="B30" s="17" t="s">
        <v>3</v>
      </c>
      <c r="C30" s="473">
        <f>C29+1</f>
        <v>26</v>
      </c>
      <c r="D30" s="8"/>
      <c r="E30" s="426" t="s">
        <v>476</v>
      </c>
      <c r="F30" s="262" t="s">
        <v>327</v>
      </c>
      <c r="G30" s="318" t="s">
        <v>213</v>
      </c>
      <c r="H30" s="163" t="s">
        <v>509</v>
      </c>
      <c r="I30" s="433" t="s">
        <v>155</v>
      </c>
      <c r="J30" s="150" t="s">
        <v>219</v>
      </c>
      <c r="K30" s="246" t="s">
        <v>420</v>
      </c>
      <c r="L30" s="217"/>
      <c r="M30" s="277"/>
      <c r="N30" s="7"/>
    </row>
    <row r="31" spans="1:14" ht="13.5" thickTop="1">
      <c r="A31" s="314" t="s">
        <v>14</v>
      </c>
      <c r="B31" s="313" t="s">
        <v>0</v>
      </c>
      <c r="C31" s="279">
        <f>C27+7</f>
        <v>30</v>
      </c>
      <c r="D31" s="143"/>
      <c r="E31" s="143"/>
      <c r="F31" s="22" t="s">
        <v>352</v>
      </c>
      <c r="G31" s="450"/>
      <c r="H31" s="264"/>
      <c r="I31" s="434"/>
      <c r="J31" s="151"/>
      <c r="K31" s="247"/>
      <c r="L31" s="270"/>
      <c r="M31" s="78"/>
      <c r="N31" s="1"/>
    </row>
    <row r="32" spans="1:14" ht="12.75">
      <c r="A32" s="314" t="s">
        <v>14</v>
      </c>
      <c r="B32" s="249" t="s">
        <v>1</v>
      </c>
      <c r="C32" s="55">
        <f>C31+1</f>
        <v>31</v>
      </c>
      <c r="D32" s="143"/>
      <c r="E32" s="143"/>
      <c r="F32" s="22" t="s">
        <v>352</v>
      </c>
      <c r="G32" s="278"/>
      <c r="H32" s="264"/>
      <c r="I32" s="434"/>
      <c r="J32" s="44"/>
      <c r="K32" s="245"/>
      <c r="L32" s="216"/>
      <c r="M32" s="276"/>
      <c r="N32" s="2"/>
    </row>
    <row r="33" spans="1:14" ht="12.75">
      <c r="A33" s="171" t="s">
        <v>15</v>
      </c>
      <c r="B33" s="249" t="s">
        <v>2</v>
      </c>
      <c r="C33" s="475">
        <v>1</v>
      </c>
      <c r="D33" s="313"/>
      <c r="E33" s="313"/>
      <c r="F33" s="22" t="s">
        <v>352</v>
      </c>
      <c r="G33" s="278"/>
      <c r="H33" s="316"/>
      <c r="I33" s="437"/>
      <c r="J33" s="151"/>
      <c r="K33" s="245"/>
      <c r="L33" s="270"/>
      <c r="M33" s="78"/>
      <c r="N33" s="2"/>
    </row>
    <row r="34" spans="1:14" ht="13.5" thickBot="1">
      <c r="A34" s="172" t="s">
        <v>15</v>
      </c>
      <c r="B34" s="315" t="s">
        <v>3</v>
      </c>
      <c r="C34" s="476">
        <f>C33+1</f>
        <v>2</v>
      </c>
      <c r="D34" s="312"/>
      <c r="E34" s="312"/>
      <c r="F34" s="23" t="s">
        <v>352</v>
      </c>
      <c r="G34" s="451"/>
      <c r="H34" s="165"/>
      <c r="I34" s="435"/>
      <c r="J34" s="150"/>
      <c r="K34" s="246"/>
      <c r="L34" s="217"/>
      <c r="M34" s="277"/>
      <c r="N34" s="7"/>
    </row>
    <row r="35" spans="1:14" ht="13.5" thickTop="1">
      <c r="A35" s="309" t="s">
        <v>15</v>
      </c>
      <c r="B35" s="313" t="s">
        <v>0</v>
      </c>
      <c r="C35" s="279">
        <v>6</v>
      </c>
      <c r="D35" s="143"/>
      <c r="E35" s="143"/>
      <c r="F35" s="22" t="s">
        <v>352</v>
      </c>
      <c r="G35" s="450"/>
      <c r="H35" s="264"/>
      <c r="I35" s="434"/>
      <c r="J35" s="151"/>
      <c r="K35" s="247"/>
      <c r="M35" s="151"/>
      <c r="N35" s="1"/>
    </row>
    <row r="36" spans="1:14" ht="12.75">
      <c r="A36" s="166" t="s">
        <v>15</v>
      </c>
      <c r="B36" s="12" t="s">
        <v>1</v>
      </c>
      <c r="C36" s="471">
        <f>C35+1</f>
        <v>7</v>
      </c>
      <c r="D36" s="426"/>
      <c r="E36" s="426" t="s">
        <v>476</v>
      </c>
      <c r="F36" s="41" t="s">
        <v>328</v>
      </c>
      <c r="G36" s="448" t="s">
        <v>213</v>
      </c>
      <c r="H36" s="264" t="s">
        <v>486</v>
      </c>
      <c r="I36" s="434" t="s">
        <v>479</v>
      </c>
      <c r="J36" s="44"/>
      <c r="K36" s="247" t="s">
        <v>24</v>
      </c>
      <c r="L36" s="2"/>
      <c r="M36" s="44"/>
      <c r="N36" s="2"/>
    </row>
    <row r="37" spans="1:14" ht="12.75">
      <c r="A37" s="166" t="s">
        <v>15</v>
      </c>
      <c r="B37" s="4" t="s">
        <v>2</v>
      </c>
      <c r="C37" s="471">
        <f>C36+1</f>
        <v>8</v>
      </c>
      <c r="D37" s="426"/>
      <c r="E37" s="426" t="s">
        <v>476</v>
      </c>
      <c r="F37" s="173" t="s">
        <v>329</v>
      </c>
      <c r="G37" s="448" t="s">
        <v>213</v>
      </c>
      <c r="H37" s="264" t="s">
        <v>341</v>
      </c>
      <c r="I37" s="434" t="s">
        <v>155</v>
      </c>
      <c r="J37" s="151" t="s">
        <v>218</v>
      </c>
      <c r="K37" s="247" t="s">
        <v>487</v>
      </c>
      <c r="M37" s="151" t="s">
        <v>240</v>
      </c>
      <c r="N37" s="2"/>
    </row>
    <row r="38" spans="1:14" ht="13.5" thickBot="1">
      <c r="A38" s="16" t="s">
        <v>15</v>
      </c>
      <c r="B38" s="8" t="s">
        <v>3</v>
      </c>
      <c r="C38" s="477">
        <f>C37+1</f>
        <v>9</v>
      </c>
      <c r="D38" s="17"/>
      <c r="E38" s="426" t="s">
        <v>476</v>
      </c>
      <c r="F38" s="262" t="s">
        <v>330</v>
      </c>
      <c r="G38" s="353" t="s">
        <v>213</v>
      </c>
      <c r="H38" s="165" t="s">
        <v>341</v>
      </c>
      <c r="I38" s="435" t="s">
        <v>155</v>
      </c>
      <c r="J38" s="150" t="s">
        <v>219</v>
      </c>
      <c r="K38" s="246" t="s">
        <v>487</v>
      </c>
      <c r="L38" s="7"/>
      <c r="M38" s="150" t="s">
        <v>240</v>
      </c>
      <c r="N38" s="7"/>
    </row>
    <row r="39" spans="1:14" ht="13.5" thickTop="1">
      <c r="A39" s="15" t="s">
        <v>15</v>
      </c>
      <c r="B39" s="6" t="s">
        <v>0</v>
      </c>
      <c r="C39" s="470">
        <f>C35+7</f>
        <v>13</v>
      </c>
      <c r="D39" s="426"/>
      <c r="E39" s="426" t="s">
        <v>476</v>
      </c>
      <c r="F39" s="39" t="s">
        <v>331</v>
      </c>
      <c r="G39" s="149" t="s">
        <v>32</v>
      </c>
      <c r="H39" s="148" t="s">
        <v>339</v>
      </c>
      <c r="I39" s="438" t="s">
        <v>276</v>
      </c>
      <c r="J39" s="149" t="s">
        <v>218</v>
      </c>
      <c r="K39" s="308" t="s">
        <v>493</v>
      </c>
      <c r="L39" s="1"/>
      <c r="M39" s="279"/>
      <c r="N39" s="1"/>
    </row>
    <row r="40" spans="1:14" ht="12.75">
      <c r="A40" s="166" t="s">
        <v>15</v>
      </c>
      <c r="B40" s="4" t="s">
        <v>1</v>
      </c>
      <c r="C40" s="471">
        <f>C39+1</f>
        <v>14</v>
      </c>
      <c r="D40" s="426"/>
      <c r="E40" s="426" t="s">
        <v>476</v>
      </c>
      <c r="F40" s="180" t="s">
        <v>335</v>
      </c>
      <c r="G40" s="452" t="s">
        <v>25</v>
      </c>
      <c r="H40" s="40" t="s">
        <v>339</v>
      </c>
      <c r="I40" s="438" t="s">
        <v>276</v>
      </c>
      <c r="J40" s="42" t="s">
        <v>219</v>
      </c>
      <c r="K40" s="308" t="s">
        <v>493</v>
      </c>
      <c r="L40" s="2"/>
      <c r="M40" s="55"/>
      <c r="N40" s="2"/>
    </row>
    <row r="41" spans="1:14" ht="12.75">
      <c r="A41" s="495" t="s">
        <v>15</v>
      </c>
      <c r="B41" s="496" t="s">
        <v>2</v>
      </c>
      <c r="C41" s="497">
        <f>C40+1</f>
        <v>15</v>
      </c>
      <c r="D41" s="427"/>
      <c r="E41" s="427" t="s">
        <v>476</v>
      </c>
      <c r="F41" s="498" t="s">
        <v>332</v>
      </c>
      <c r="G41" s="448" t="s">
        <v>213</v>
      </c>
      <c r="H41" s="499" t="s">
        <v>337</v>
      </c>
      <c r="I41" s="438" t="s">
        <v>276</v>
      </c>
      <c r="J41" s="512" t="s">
        <v>218</v>
      </c>
      <c r="K41" s="500" t="s">
        <v>494</v>
      </c>
      <c r="L41" s="501"/>
      <c r="M41" s="502"/>
      <c r="N41" s="501"/>
    </row>
    <row r="42" spans="1:14" ht="13.5" thickBot="1">
      <c r="A42" s="16" t="s">
        <v>15</v>
      </c>
      <c r="B42" s="8" t="s">
        <v>3</v>
      </c>
      <c r="C42" s="473">
        <f>C41+1</f>
        <v>16</v>
      </c>
      <c r="D42" s="8"/>
      <c r="E42" s="8" t="s">
        <v>476</v>
      </c>
      <c r="F42" s="262" t="s">
        <v>333</v>
      </c>
      <c r="G42" s="318" t="s">
        <v>213</v>
      </c>
      <c r="H42" s="147" t="s">
        <v>337</v>
      </c>
      <c r="I42" s="147" t="s">
        <v>276</v>
      </c>
      <c r="J42" s="318" t="s">
        <v>219</v>
      </c>
      <c r="K42" s="503" t="s">
        <v>494</v>
      </c>
      <c r="L42" s="7"/>
      <c r="M42" s="461"/>
      <c r="N42" s="7"/>
    </row>
    <row r="43" spans="1:14" ht="14.25" customHeight="1" thickTop="1">
      <c r="A43" s="15" t="s">
        <v>15</v>
      </c>
      <c r="B43" s="35" t="s">
        <v>0</v>
      </c>
      <c r="C43" s="470">
        <f>C39+7</f>
        <v>20</v>
      </c>
      <c r="D43" s="426"/>
      <c r="E43" s="426" t="s">
        <v>507</v>
      </c>
      <c r="F43" s="39" t="s">
        <v>334</v>
      </c>
      <c r="G43" s="149" t="s">
        <v>213</v>
      </c>
      <c r="H43" s="148" t="s">
        <v>338</v>
      </c>
      <c r="I43" s="438" t="s">
        <v>276</v>
      </c>
      <c r="J43" s="149" t="s">
        <v>216</v>
      </c>
      <c r="K43" s="494" t="s">
        <v>495</v>
      </c>
      <c r="L43" s="1"/>
      <c r="N43" s="1"/>
    </row>
    <row r="44" spans="1:14" ht="12.75">
      <c r="A44" s="166" t="s">
        <v>15</v>
      </c>
      <c r="B44" s="6" t="s">
        <v>1</v>
      </c>
      <c r="C44" s="471">
        <f>C43+1</f>
        <v>21</v>
      </c>
      <c r="D44" s="426"/>
      <c r="E44" s="426" t="s">
        <v>507</v>
      </c>
      <c r="F44" s="173" t="s">
        <v>336</v>
      </c>
      <c r="G44" s="449" t="s">
        <v>213</v>
      </c>
      <c r="H44" s="40" t="s">
        <v>338</v>
      </c>
      <c r="I44" s="438" t="s">
        <v>276</v>
      </c>
      <c r="J44" s="42" t="s">
        <v>217</v>
      </c>
      <c r="K44" s="248" t="s">
        <v>495</v>
      </c>
      <c r="L44" s="2"/>
      <c r="M44" s="149" t="s">
        <v>240</v>
      </c>
      <c r="N44" s="2"/>
    </row>
    <row r="45" spans="1:14" ht="12.75">
      <c r="A45" s="166" t="s">
        <v>15</v>
      </c>
      <c r="B45" s="4" t="s">
        <v>2</v>
      </c>
      <c r="C45" s="471">
        <f>C44+1</f>
        <v>22</v>
      </c>
      <c r="D45" s="426"/>
      <c r="E45" s="426" t="s">
        <v>507</v>
      </c>
      <c r="F45" s="173" t="s">
        <v>336</v>
      </c>
      <c r="G45" s="449"/>
      <c r="H45" s="19"/>
      <c r="I45" s="19"/>
      <c r="J45" s="278"/>
      <c r="K45" s="19"/>
      <c r="L45" s="19"/>
      <c r="M45" s="42" t="s">
        <v>240</v>
      </c>
      <c r="N45" s="2"/>
    </row>
    <row r="46" spans="1:14" ht="13.5" thickBot="1">
      <c r="A46" s="172" t="s">
        <v>15</v>
      </c>
      <c r="B46" s="312" t="s">
        <v>3</v>
      </c>
      <c r="C46" s="476">
        <f>C45+1</f>
        <v>23</v>
      </c>
      <c r="D46" s="312"/>
      <c r="E46" s="312"/>
      <c r="F46" s="315" t="s">
        <v>233</v>
      </c>
      <c r="G46" s="453"/>
      <c r="H46" s="514"/>
      <c r="I46" s="515"/>
      <c r="J46" s="513"/>
      <c r="K46" s="406"/>
      <c r="L46" s="406"/>
      <c r="M46" s="277"/>
      <c r="N46" s="7"/>
    </row>
    <row r="47" spans="1:14" ht="13.5" thickTop="1">
      <c r="A47" s="15" t="s">
        <v>15</v>
      </c>
      <c r="B47" s="35" t="s">
        <v>0</v>
      </c>
      <c r="C47" s="350">
        <v>27</v>
      </c>
      <c r="D47" s="428"/>
      <c r="E47" s="428" t="s">
        <v>477</v>
      </c>
      <c r="F47" s="170" t="s">
        <v>205</v>
      </c>
      <c r="G47" s="454" t="s">
        <v>30</v>
      </c>
      <c r="H47" s="177" t="s">
        <v>253</v>
      </c>
      <c r="I47" s="177" t="s">
        <v>276</v>
      </c>
      <c r="J47" s="458" t="s">
        <v>216</v>
      </c>
      <c r="K47" s="264" t="s">
        <v>492</v>
      </c>
      <c r="L47" s="1"/>
      <c r="M47" s="78"/>
      <c r="N47" s="1"/>
    </row>
    <row r="48" spans="1:14" ht="12.75">
      <c r="A48" s="166" t="s">
        <v>15</v>
      </c>
      <c r="B48" s="25" t="s">
        <v>1</v>
      </c>
      <c r="C48" s="474">
        <f>C47+1</f>
        <v>28</v>
      </c>
      <c r="D48" s="428"/>
      <c r="E48" s="428" t="s">
        <v>477</v>
      </c>
      <c r="F48" s="170" t="s">
        <v>206</v>
      </c>
      <c r="G48" s="454" t="s">
        <v>30</v>
      </c>
      <c r="H48" s="177" t="s">
        <v>253</v>
      </c>
      <c r="I48" s="177" t="s">
        <v>276</v>
      </c>
      <c r="J48" s="458" t="s">
        <v>217</v>
      </c>
      <c r="K48" s="264" t="s">
        <v>492</v>
      </c>
      <c r="L48" s="1"/>
      <c r="M48" s="276"/>
      <c r="N48" s="2"/>
    </row>
    <row r="49" spans="1:14" ht="12.75">
      <c r="A49" s="166" t="s">
        <v>15</v>
      </c>
      <c r="B49" s="20" t="s">
        <v>2</v>
      </c>
      <c r="C49" s="474">
        <f>C48+1</f>
        <v>29</v>
      </c>
      <c r="D49" s="428"/>
      <c r="E49" s="428" t="s">
        <v>477</v>
      </c>
      <c r="F49" s="176" t="s">
        <v>234</v>
      </c>
      <c r="G49" s="454" t="s">
        <v>30</v>
      </c>
      <c r="H49" s="177" t="s">
        <v>253</v>
      </c>
      <c r="I49" s="177" t="s">
        <v>276</v>
      </c>
      <c r="J49" s="462" t="s">
        <v>216</v>
      </c>
      <c r="K49" s="264" t="s">
        <v>492</v>
      </c>
      <c r="L49" s="2"/>
      <c r="M49" s="276"/>
      <c r="N49" s="2"/>
    </row>
    <row r="50" spans="1:14" ht="13.5" thickBot="1">
      <c r="A50" s="16" t="s">
        <v>16</v>
      </c>
      <c r="B50" s="8" t="s">
        <v>3</v>
      </c>
      <c r="C50" s="478">
        <f>C49+1</f>
        <v>30</v>
      </c>
      <c r="D50" s="429"/>
      <c r="E50" s="428" t="s">
        <v>477</v>
      </c>
      <c r="F50" s="306" t="s">
        <v>235</v>
      </c>
      <c r="G50" s="455" t="s">
        <v>30</v>
      </c>
      <c r="H50" s="311" t="s">
        <v>253</v>
      </c>
      <c r="I50" s="311" t="s">
        <v>276</v>
      </c>
      <c r="J50" s="455" t="s">
        <v>217</v>
      </c>
      <c r="K50" s="165" t="s">
        <v>492</v>
      </c>
      <c r="L50" s="7"/>
      <c r="M50" s="461"/>
      <c r="N50" s="7"/>
    </row>
    <row r="51" spans="1:14" ht="13.5" thickTop="1">
      <c r="A51" s="15" t="s">
        <v>16</v>
      </c>
      <c r="B51" s="6" t="s">
        <v>0</v>
      </c>
      <c r="C51" s="470">
        <v>4</v>
      </c>
      <c r="D51" s="426"/>
      <c r="E51" s="428" t="s">
        <v>477</v>
      </c>
      <c r="F51" s="170" t="s">
        <v>207</v>
      </c>
      <c r="G51" s="454" t="s">
        <v>31</v>
      </c>
      <c r="H51" s="177" t="s">
        <v>253</v>
      </c>
      <c r="I51" s="177" t="s">
        <v>276</v>
      </c>
      <c r="J51" s="458" t="s">
        <v>216</v>
      </c>
      <c r="K51" s="264" t="s">
        <v>492</v>
      </c>
      <c r="L51" s="1"/>
      <c r="M51" s="78"/>
      <c r="N51" s="1"/>
    </row>
    <row r="52" spans="1:14" ht="12.75">
      <c r="A52" s="15" t="s">
        <v>16</v>
      </c>
      <c r="B52" s="2" t="s">
        <v>1</v>
      </c>
      <c r="C52" s="474">
        <f>C51+1</f>
        <v>5</v>
      </c>
      <c r="D52" s="428"/>
      <c r="E52" s="428" t="s">
        <v>477</v>
      </c>
      <c r="F52" s="176" t="s">
        <v>208</v>
      </c>
      <c r="G52" s="454" t="s">
        <v>31</v>
      </c>
      <c r="H52" s="177" t="s">
        <v>253</v>
      </c>
      <c r="I52" s="177" t="s">
        <v>276</v>
      </c>
      <c r="J52" s="462" t="s">
        <v>217</v>
      </c>
      <c r="K52" s="264" t="s">
        <v>492</v>
      </c>
      <c r="L52" s="2"/>
      <c r="M52" s="276"/>
      <c r="N52" s="2"/>
    </row>
    <row r="53" spans="1:14" ht="12.75">
      <c r="A53" s="15" t="s">
        <v>16</v>
      </c>
      <c r="B53" s="2" t="s">
        <v>2</v>
      </c>
      <c r="C53" s="474">
        <f>C52+1</f>
        <v>6</v>
      </c>
      <c r="D53" s="428"/>
      <c r="E53" s="428" t="s">
        <v>477</v>
      </c>
      <c r="F53" s="170" t="s">
        <v>236</v>
      </c>
      <c r="G53" s="454" t="s">
        <v>31</v>
      </c>
      <c r="H53" s="177" t="s">
        <v>253</v>
      </c>
      <c r="I53" s="177" t="s">
        <v>276</v>
      </c>
      <c r="J53" s="462" t="s">
        <v>216</v>
      </c>
      <c r="K53" s="264" t="s">
        <v>492</v>
      </c>
      <c r="L53" s="2"/>
      <c r="M53" s="276"/>
      <c r="N53" s="2"/>
    </row>
    <row r="54" spans="1:14" ht="13.5" thickBot="1">
      <c r="A54" s="16" t="s">
        <v>16</v>
      </c>
      <c r="B54" s="7" t="s">
        <v>3</v>
      </c>
      <c r="C54" s="478">
        <f>C53+1</f>
        <v>7</v>
      </c>
      <c r="D54" s="429"/>
      <c r="E54" s="428" t="s">
        <v>477</v>
      </c>
      <c r="F54" s="310" t="s">
        <v>237</v>
      </c>
      <c r="G54" s="455" t="s">
        <v>31</v>
      </c>
      <c r="H54" s="311" t="s">
        <v>253</v>
      </c>
      <c r="I54" s="311" t="s">
        <v>276</v>
      </c>
      <c r="J54" s="455" t="s">
        <v>217</v>
      </c>
      <c r="K54" s="165" t="s">
        <v>492</v>
      </c>
      <c r="L54" s="7"/>
      <c r="M54" s="277"/>
      <c r="N54" s="7"/>
    </row>
    <row r="55" spans="1:14" ht="13.5" thickTop="1">
      <c r="A55" s="15" t="s">
        <v>16</v>
      </c>
      <c r="B55" s="6" t="s">
        <v>0</v>
      </c>
      <c r="C55" s="470">
        <v>11</v>
      </c>
      <c r="D55" s="426"/>
      <c r="E55" s="428" t="s">
        <v>477</v>
      </c>
      <c r="F55" s="170" t="s">
        <v>238</v>
      </c>
      <c r="G55" s="454" t="s">
        <v>30</v>
      </c>
      <c r="H55" s="177" t="s">
        <v>145</v>
      </c>
      <c r="I55" s="177" t="s">
        <v>276</v>
      </c>
      <c r="J55" s="458" t="s">
        <v>218</v>
      </c>
      <c r="K55" s="493" t="s">
        <v>496</v>
      </c>
      <c r="L55" s="1"/>
      <c r="M55" s="78"/>
      <c r="N55" s="1"/>
    </row>
    <row r="56" spans="1:14" ht="12.75">
      <c r="A56" s="15" t="s">
        <v>16</v>
      </c>
      <c r="B56" s="2" t="s">
        <v>1</v>
      </c>
      <c r="C56" s="474">
        <f>C55+1</f>
        <v>12</v>
      </c>
      <c r="D56" s="428"/>
      <c r="E56" s="428" t="s">
        <v>477</v>
      </c>
      <c r="F56" s="176" t="s">
        <v>209</v>
      </c>
      <c r="G56" s="454" t="s">
        <v>30</v>
      </c>
      <c r="H56" s="177" t="s">
        <v>145</v>
      </c>
      <c r="I56" s="177" t="s">
        <v>276</v>
      </c>
      <c r="J56" s="462" t="s">
        <v>219</v>
      </c>
      <c r="K56" s="247" t="s">
        <v>496</v>
      </c>
      <c r="L56" s="2"/>
      <c r="M56" s="276"/>
      <c r="N56" s="2"/>
    </row>
    <row r="57" spans="1:14" ht="12.75">
      <c r="A57" s="309" t="s">
        <v>16</v>
      </c>
      <c r="B57" s="19" t="s">
        <v>2</v>
      </c>
      <c r="C57" s="278">
        <f>C56+1</f>
        <v>13</v>
      </c>
      <c r="D57" s="446"/>
      <c r="E57" s="428" t="s">
        <v>477</v>
      </c>
      <c r="F57" s="401" t="s">
        <v>438</v>
      </c>
      <c r="G57" s="516"/>
      <c r="H57" s="177"/>
      <c r="I57" s="177"/>
      <c r="J57" s="462"/>
      <c r="K57" s="2"/>
      <c r="L57" s="2"/>
      <c r="M57" s="276"/>
      <c r="N57" s="2"/>
    </row>
    <row r="58" spans="1:14" ht="13.5" thickBot="1">
      <c r="A58" s="16" t="s">
        <v>16</v>
      </c>
      <c r="B58" s="7" t="s">
        <v>3</v>
      </c>
      <c r="C58" s="478">
        <f>C57+1</f>
        <v>14</v>
      </c>
      <c r="D58" s="429"/>
      <c r="E58" s="428" t="s">
        <v>477</v>
      </c>
      <c r="F58" s="402" t="s">
        <v>210</v>
      </c>
      <c r="G58" s="456" t="s">
        <v>30</v>
      </c>
      <c r="H58" s="311"/>
      <c r="I58" s="439"/>
      <c r="J58" s="455"/>
      <c r="K58" s="405"/>
      <c r="L58" s="7"/>
      <c r="M58" s="277"/>
      <c r="N58" s="7"/>
    </row>
    <row r="59" spans="1:14" ht="13.5" thickTop="1">
      <c r="A59" s="15" t="s">
        <v>16</v>
      </c>
      <c r="B59" s="1" t="s">
        <v>0</v>
      </c>
      <c r="C59" s="350">
        <v>18</v>
      </c>
      <c r="D59" s="428"/>
      <c r="E59" s="428" t="s">
        <v>477</v>
      </c>
      <c r="F59" s="403" t="s">
        <v>239</v>
      </c>
      <c r="G59" s="457" t="s">
        <v>31</v>
      </c>
      <c r="H59" s="177" t="s">
        <v>145</v>
      </c>
      <c r="I59" s="177" t="s">
        <v>276</v>
      </c>
      <c r="J59" s="458" t="s">
        <v>218</v>
      </c>
      <c r="K59" s="247" t="s">
        <v>497</v>
      </c>
      <c r="L59" s="1"/>
      <c r="M59" s="458"/>
      <c r="N59" s="1"/>
    </row>
    <row r="60" spans="1:14" ht="12.75">
      <c r="A60" s="15" t="s">
        <v>16</v>
      </c>
      <c r="B60" s="2" t="s">
        <v>1</v>
      </c>
      <c r="C60" s="474">
        <f>C59+1</f>
        <v>19</v>
      </c>
      <c r="D60" s="428"/>
      <c r="E60" s="428" t="s">
        <v>478</v>
      </c>
      <c r="F60" s="404" t="s">
        <v>211</v>
      </c>
      <c r="G60" s="458" t="s">
        <v>31</v>
      </c>
      <c r="H60" s="177" t="s">
        <v>145</v>
      </c>
      <c r="I60" s="177" t="s">
        <v>276</v>
      </c>
      <c r="J60" s="462" t="s">
        <v>219</v>
      </c>
      <c r="K60" s="247" t="s">
        <v>497</v>
      </c>
      <c r="L60" s="2"/>
      <c r="M60" s="462" t="s">
        <v>240</v>
      </c>
      <c r="N60" s="2"/>
    </row>
    <row r="61" spans="1:14" ht="12.75">
      <c r="A61" s="15" t="s">
        <v>16</v>
      </c>
      <c r="B61" s="2" t="s">
        <v>2</v>
      </c>
      <c r="C61" s="474">
        <f>C60+1</f>
        <v>20</v>
      </c>
      <c r="D61" s="428"/>
      <c r="E61" s="428" t="s">
        <v>478</v>
      </c>
      <c r="F61" s="170" t="s">
        <v>363</v>
      </c>
      <c r="G61" s="454" t="s">
        <v>31</v>
      </c>
      <c r="H61" s="177" t="s">
        <v>145</v>
      </c>
      <c r="I61" s="177" t="s">
        <v>276</v>
      </c>
      <c r="J61" s="462" t="s">
        <v>218</v>
      </c>
      <c r="K61" s="247" t="s">
        <v>497</v>
      </c>
      <c r="L61" s="258"/>
      <c r="M61" s="462" t="s">
        <v>240</v>
      </c>
      <c r="N61" s="2"/>
    </row>
    <row r="62" spans="1:14" ht="13.5" thickBot="1">
      <c r="A62" s="16" t="s">
        <v>16</v>
      </c>
      <c r="B62" s="7" t="s">
        <v>3</v>
      </c>
      <c r="C62" s="478">
        <f>C61+1</f>
        <v>21</v>
      </c>
      <c r="D62" s="429"/>
      <c r="E62" s="428" t="s">
        <v>478</v>
      </c>
      <c r="F62" s="310" t="s">
        <v>363</v>
      </c>
      <c r="G62" s="479" t="s">
        <v>30</v>
      </c>
      <c r="H62" s="311" t="s">
        <v>145</v>
      </c>
      <c r="I62" s="311" t="s">
        <v>276</v>
      </c>
      <c r="J62" s="455" t="s">
        <v>219</v>
      </c>
      <c r="K62" s="492" t="s">
        <v>497</v>
      </c>
      <c r="L62" s="268"/>
      <c r="M62" s="455" t="s">
        <v>240</v>
      </c>
      <c r="N62" s="7"/>
    </row>
    <row r="63" spans="1:14" ht="13.5" thickTop="1">
      <c r="A63" s="15" t="s">
        <v>16</v>
      </c>
      <c r="B63" s="25" t="s">
        <v>0</v>
      </c>
      <c r="C63" s="350">
        <v>25</v>
      </c>
      <c r="D63" s="25"/>
      <c r="E63" s="25" t="s">
        <v>506</v>
      </c>
      <c r="F63" s="219" t="s">
        <v>363</v>
      </c>
      <c r="G63" s="220" t="s">
        <v>25</v>
      </c>
      <c r="H63" s="25"/>
      <c r="I63" s="440"/>
      <c r="J63" s="465" t="s">
        <v>218</v>
      </c>
      <c r="K63" s="220" t="s">
        <v>25</v>
      </c>
      <c r="L63" s="25"/>
      <c r="M63" s="465" t="s">
        <v>240</v>
      </c>
      <c r="N63" s="1"/>
    </row>
    <row r="64" spans="1:14" ht="12.75">
      <c r="A64" s="15" t="s">
        <v>16</v>
      </c>
      <c r="B64" s="20" t="s">
        <v>1</v>
      </c>
      <c r="C64" s="474">
        <f>C63+1</f>
        <v>26</v>
      </c>
      <c r="D64" s="20"/>
      <c r="E64" s="20" t="s">
        <v>475</v>
      </c>
      <c r="F64" s="219" t="s">
        <v>363</v>
      </c>
      <c r="G64" s="223" t="s">
        <v>24</v>
      </c>
      <c r="H64" s="20"/>
      <c r="I64" s="440"/>
      <c r="J64" s="463" t="s">
        <v>219</v>
      </c>
      <c r="K64" s="223" t="s">
        <v>24</v>
      </c>
      <c r="L64" s="20"/>
      <c r="M64" s="463" t="s">
        <v>240</v>
      </c>
      <c r="N64" s="2"/>
    </row>
    <row r="65" spans="1:14" ht="12.75">
      <c r="A65" s="15" t="s">
        <v>16</v>
      </c>
      <c r="B65" s="20" t="s">
        <v>2</v>
      </c>
      <c r="C65" s="474">
        <f>C64+1</f>
        <v>27</v>
      </c>
      <c r="D65" s="20"/>
      <c r="E65" s="20" t="s">
        <v>507</v>
      </c>
      <c r="F65" s="219" t="s">
        <v>363</v>
      </c>
      <c r="G65" s="223" t="s">
        <v>213</v>
      </c>
      <c r="H65" s="20"/>
      <c r="I65" s="440"/>
      <c r="J65" s="463" t="s">
        <v>218</v>
      </c>
      <c r="K65" s="223" t="s">
        <v>213</v>
      </c>
      <c r="L65" s="20"/>
      <c r="M65" s="463" t="s">
        <v>240</v>
      </c>
      <c r="N65" s="2"/>
    </row>
    <row r="66" spans="1:14" ht="13.5" thickBot="1">
      <c r="A66" s="16" t="s">
        <v>16</v>
      </c>
      <c r="B66" s="21" t="s">
        <v>3</v>
      </c>
      <c r="C66" s="478">
        <f>C65+1</f>
        <v>28</v>
      </c>
      <c r="D66" s="21"/>
      <c r="E66" s="21" t="s">
        <v>478</v>
      </c>
      <c r="F66" s="268" t="s">
        <v>363</v>
      </c>
      <c r="G66" s="225" t="s">
        <v>31</v>
      </c>
      <c r="H66" s="21"/>
      <c r="I66" s="441"/>
      <c r="J66" s="464" t="s">
        <v>219</v>
      </c>
      <c r="K66" s="225" t="s">
        <v>31</v>
      </c>
      <c r="L66" s="21"/>
      <c r="M66" s="464" t="s">
        <v>240</v>
      </c>
      <c r="N66" s="7"/>
    </row>
    <row r="67" spans="1:14" ht="16.5" thickTop="1">
      <c r="A67" s="303" t="s">
        <v>17</v>
      </c>
      <c r="B67" s="269" t="s">
        <v>0</v>
      </c>
      <c r="C67" s="466">
        <v>1</v>
      </c>
      <c r="D67" s="269"/>
      <c r="E67" s="269"/>
      <c r="F67" s="504" t="s">
        <v>349</v>
      </c>
      <c r="G67" s="459"/>
      <c r="H67" s="269"/>
      <c r="I67" s="480"/>
      <c r="J67" s="481" t="s">
        <v>18</v>
      </c>
      <c r="K67" s="482"/>
      <c r="L67" s="483"/>
      <c r="M67" s="484"/>
      <c r="N67" s="1"/>
    </row>
    <row r="68" spans="1:14" s="305" customFormat="1" ht="12.75">
      <c r="A68" s="15"/>
      <c r="B68" s="35"/>
      <c r="C68" s="460"/>
      <c r="D68" s="35"/>
      <c r="E68" s="35"/>
      <c r="F68" s="35"/>
      <c r="G68" s="460"/>
      <c r="H68" s="35"/>
      <c r="I68" s="35"/>
      <c r="J68" s="460"/>
      <c r="K68" s="304"/>
      <c r="L68" s="35"/>
      <c r="M68" s="460"/>
      <c r="N68" s="10"/>
    </row>
    <row r="69" spans="1:14" s="305" customFormat="1" ht="12.75">
      <c r="A69" s="15"/>
      <c r="B69" s="35"/>
      <c r="C69" s="460"/>
      <c r="D69" s="35"/>
      <c r="E69" s="35"/>
      <c r="F69" s="35"/>
      <c r="G69" s="460"/>
      <c r="H69" s="35"/>
      <c r="I69" s="35"/>
      <c r="J69" s="460"/>
      <c r="K69" s="304"/>
      <c r="L69" s="35"/>
      <c r="M69" s="460"/>
      <c r="N69" s="10"/>
    </row>
    <row r="70" spans="1:14" s="305" customFormat="1" ht="12.75">
      <c r="A70" s="15"/>
      <c r="B70" s="35"/>
      <c r="C70" s="460"/>
      <c r="D70" s="35"/>
      <c r="E70" s="35"/>
      <c r="F70" s="35"/>
      <c r="G70" s="460"/>
      <c r="H70" s="35"/>
      <c r="I70" s="35"/>
      <c r="J70" s="460"/>
      <c r="K70" s="304"/>
      <c r="L70" s="35"/>
      <c r="M70" s="460"/>
      <c r="N70" s="10"/>
    </row>
    <row r="71" spans="1:14" s="305" customFormat="1" ht="12.75">
      <c r="A71" s="15"/>
      <c r="B71" s="35"/>
      <c r="C71" s="460"/>
      <c r="D71" s="35"/>
      <c r="E71" s="35"/>
      <c r="F71" s="35"/>
      <c r="G71" s="460"/>
      <c r="H71" s="35"/>
      <c r="I71" s="35"/>
      <c r="J71" s="460"/>
      <c r="K71" s="304"/>
      <c r="L71" s="35"/>
      <c r="M71" s="460"/>
      <c r="N71" s="10"/>
    </row>
    <row r="72" spans="1:14" s="305" customFormat="1" ht="12.75">
      <c r="A72" s="15"/>
      <c r="B72" s="35"/>
      <c r="C72" s="460"/>
      <c r="D72" s="35"/>
      <c r="E72" s="35"/>
      <c r="F72" s="35"/>
      <c r="G72" s="460"/>
      <c r="H72" s="35"/>
      <c r="I72" s="35"/>
      <c r="J72" s="460"/>
      <c r="K72" s="304"/>
      <c r="L72" s="35"/>
      <c r="M72" s="460"/>
      <c r="N72" s="10"/>
    </row>
    <row r="73" spans="1:14" s="305" customFormat="1" ht="12.75">
      <c r="A73" s="15"/>
      <c r="B73" s="35"/>
      <c r="C73" s="460"/>
      <c r="D73" s="35"/>
      <c r="E73" s="35"/>
      <c r="F73" s="35"/>
      <c r="G73" s="460"/>
      <c r="H73" s="35"/>
      <c r="I73" s="35"/>
      <c r="J73" s="460"/>
      <c r="K73" s="304"/>
      <c r="L73" s="35"/>
      <c r="M73" s="460"/>
      <c r="N73" s="10"/>
    </row>
    <row r="74" spans="1:14" s="305" customFormat="1" ht="12.75">
      <c r="A74" s="15"/>
      <c r="B74" s="35"/>
      <c r="C74" s="460"/>
      <c r="D74" s="35"/>
      <c r="E74" s="35"/>
      <c r="F74" s="35"/>
      <c r="G74" s="460"/>
      <c r="H74" s="35"/>
      <c r="I74" s="35"/>
      <c r="J74" s="460"/>
      <c r="K74" s="304"/>
      <c r="L74" s="35"/>
      <c r="M74" s="460"/>
      <c r="N74" s="10"/>
    </row>
    <row r="75" spans="1:14" s="305" customFormat="1" ht="12.75">
      <c r="A75" s="15"/>
      <c r="B75" s="35"/>
      <c r="C75" s="460"/>
      <c r="D75" s="35"/>
      <c r="E75" s="35"/>
      <c r="F75" s="35"/>
      <c r="G75" s="460"/>
      <c r="H75" s="35"/>
      <c r="I75" s="35"/>
      <c r="J75" s="460"/>
      <c r="K75" s="304"/>
      <c r="L75" s="35"/>
      <c r="M75" s="460"/>
      <c r="N75" s="10"/>
    </row>
    <row r="76" spans="1:14" s="305" customFormat="1" ht="12.75">
      <c r="A76" s="15"/>
      <c r="B76" s="35"/>
      <c r="C76" s="460"/>
      <c r="D76" s="35"/>
      <c r="E76" s="35"/>
      <c r="F76" s="35"/>
      <c r="G76" s="460"/>
      <c r="H76" s="35"/>
      <c r="I76" s="35"/>
      <c r="J76" s="460"/>
      <c r="K76" s="304"/>
      <c r="L76" s="35"/>
      <c r="M76" s="460"/>
      <c r="N76" s="10"/>
    </row>
    <row r="77" spans="2:14" ht="12.75">
      <c r="B77" s="2"/>
      <c r="C77" s="276"/>
      <c r="D77" s="2"/>
      <c r="E77" s="2"/>
      <c r="F77" s="2"/>
      <c r="G77" s="276"/>
      <c r="H77" s="2"/>
      <c r="I77" s="2"/>
      <c r="J77" s="276"/>
      <c r="K77" s="2"/>
      <c r="L77" s="2"/>
      <c r="M77" s="276"/>
      <c r="N77" s="2"/>
    </row>
    <row r="78" spans="2:14" ht="12.75">
      <c r="B78" s="2"/>
      <c r="C78" s="276"/>
      <c r="D78" s="2"/>
      <c r="E78" s="2"/>
      <c r="F78" s="2"/>
      <c r="G78" s="276"/>
      <c r="H78" s="2"/>
      <c r="I78" s="2"/>
      <c r="J78" s="276"/>
      <c r="K78" s="2"/>
      <c r="L78" s="2"/>
      <c r="M78" s="276"/>
      <c r="N78" s="2"/>
    </row>
    <row r="79" spans="1:13" ht="15.75">
      <c r="A79" s="186"/>
      <c r="B79" s="179"/>
      <c r="C79" s="252"/>
      <c r="D79" s="179"/>
      <c r="E79" s="179"/>
      <c r="F79" s="179"/>
      <c r="G79" s="252"/>
      <c r="H79" s="179"/>
      <c r="I79" s="179"/>
      <c r="J79" s="252"/>
      <c r="K79" s="179"/>
      <c r="L79" s="179"/>
      <c r="M79" s="252"/>
    </row>
    <row r="80" spans="2:13" ht="12.75">
      <c r="B80" s="179"/>
      <c r="C80" s="252"/>
      <c r="D80" s="179"/>
      <c r="E80" s="179"/>
      <c r="F80" s="179"/>
      <c r="G80" s="252"/>
      <c r="H80" s="179"/>
      <c r="I80" s="179"/>
      <c r="J80" s="252"/>
      <c r="K80" s="179"/>
      <c r="L80" s="179"/>
      <c r="M80" s="252"/>
    </row>
  </sheetData>
  <sheetProtection/>
  <printOptions gridLines="1" horizontalCentered="1"/>
  <pageMargins left="0.1968503937007874" right="0.1968503937007874" top="0.1968503937007874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">
      <pane ySplit="750" topLeftCell="BM26" activePane="bottomLeft" state="split"/>
      <selection pane="topLeft" activeCell="Q2" sqref="Q2"/>
      <selection pane="bottomLeft" activeCell="I42" sqref="I42"/>
    </sheetView>
  </sheetViews>
  <sheetFormatPr defaultColWidth="11.421875" defaultRowHeight="12.75"/>
  <cols>
    <col min="1" max="1" width="14.00390625" style="0" customWidth="1"/>
    <col min="2" max="2" width="12.28125" style="0" customWidth="1"/>
    <col min="3" max="14" width="4.28125" style="0" customWidth="1"/>
    <col min="15" max="15" width="6.8515625" style="0" customWidth="1"/>
    <col min="16" max="16" width="4.7109375" style="0" customWidth="1"/>
    <col min="17" max="17" width="23.00390625" style="0" customWidth="1"/>
    <col min="18" max="18" width="26.7109375" style="0" customWidth="1"/>
  </cols>
  <sheetData>
    <row r="1" spans="2:17" ht="15.75">
      <c r="B1" s="46" t="s">
        <v>364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  <c r="Q1" s="144" t="s">
        <v>454</v>
      </c>
    </row>
    <row r="2" spans="1:18" ht="12.75">
      <c r="A2" s="49"/>
      <c r="B2" s="43"/>
      <c r="C2" s="190" t="s">
        <v>22</v>
      </c>
      <c r="D2" s="190" t="s">
        <v>23</v>
      </c>
      <c r="E2" s="190" t="s">
        <v>24</v>
      </c>
      <c r="F2" s="190" t="s">
        <v>25</v>
      </c>
      <c r="G2" s="190" t="s">
        <v>26</v>
      </c>
      <c r="H2" s="190" t="s">
        <v>27</v>
      </c>
      <c r="I2" s="190" t="s">
        <v>28</v>
      </c>
      <c r="J2" s="190" t="s">
        <v>29</v>
      </c>
      <c r="K2" s="190" t="s">
        <v>30</v>
      </c>
      <c r="L2" s="190" t="s">
        <v>31</v>
      </c>
      <c r="M2" s="190" t="s">
        <v>32</v>
      </c>
      <c r="N2" s="190" t="s">
        <v>213</v>
      </c>
      <c r="O2" s="190" t="s">
        <v>33</v>
      </c>
      <c r="P2" s="190" t="s">
        <v>77</v>
      </c>
      <c r="Q2" s="50" t="s">
        <v>34</v>
      </c>
      <c r="R2" s="11" t="s">
        <v>215</v>
      </c>
    </row>
    <row r="3" spans="1:18" ht="12.75">
      <c r="A3" s="43" t="s">
        <v>35</v>
      </c>
      <c r="B3" s="51" t="s">
        <v>385</v>
      </c>
      <c r="C3" s="162">
        <v>10</v>
      </c>
      <c r="D3" s="162"/>
      <c r="E3" s="162"/>
      <c r="F3" s="162"/>
      <c r="G3" s="162"/>
      <c r="H3" s="162"/>
      <c r="I3" s="162">
        <v>8</v>
      </c>
      <c r="J3" s="162"/>
      <c r="K3" s="162"/>
      <c r="L3" s="162"/>
      <c r="M3" s="162"/>
      <c r="N3" s="162"/>
      <c r="O3" s="191">
        <f aca="true" t="shared" si="0" ref="O3:O26">SUM(C3:N3)</f>
        <v>18</v>
      </c>
      <c r="P3" s="190">
        <v>18</v>
      </c>
      <c r="Q3" s="52" t="s">
        <v>424</v>
      </c>
      <c r="R3" s="228" t="s">
        <v>319</v>
      </c>
    </row>
    <row r="4" spans="1:18" ht="12.75">
      <c r="A4" s="3" t="s">
        <v>36</v>
      </c>
      <c r="B4" s="51" t="s">
        <v>386</v>
      </c>
      <c r="C4" s="162">
        <v>8</v>
      </c>
      <c r="D4" s="162"/>
      <c r="E4" s="162"/>
      <c r="F4" s="162"/>
      <c r="G4" s="162"/>
      <c r="H4" s="162">
        <v>8</v>
      </c>
      <c r="I4" s="162"/>
      <c r="K4" s="162"/>
      <c r="L4" s="162"/>
      <c r="M4" s="162"/>
      <c r="N4" s="162"/>
      <c r="O4" s="191">
        <f t="shared" si="0"/>
        <v>16</v>
      </c>
      <c r="P4" s="190">
        <v>16</v>
      </c>
      <c r="Q4" s="52"/>
      <c r="R4" s="228"/>
    </row>
    <row r="5" spans="1:18" ht="12.75">
      <c r="A5" s="50" t="s">
        <v>365</v>
      </c>
      <c r="B5" s="51" t="s">
        <v>387</v>
      </c>
      <c r="C5" s="162">
        <v>14</v>
      </c>
      <c r="D5" s="162"/>
      <c r="E5" s="162"/>
      <c r="F5" s="162"/>
      <c r="G5" s="162"/>
      <c r="H5" s="162">
        <v>14</v>
      </c>
      <c r="I5" s="162">
        <v>14</v>
      </c>
      <c r="K5" s="162"/>
      <c r="L5" s="162"/>
      <c r="M5" s="162"/>
      <c r="N5" s="162"/>
      <c r="O5" s="191">
        <f t="shared" si="0"/>
        <v>42</v>
      </c>
      <c r="P5" s="190">
        <v>42</v>
      </c>
      <c r="Q5" s="52"/>
      <c r="R5" s="228"/>
    </row>
    <row r="6" spans="1:18" ht="12.75">
      <c r="A6" s="362" t="s">
        <v>367</v>
      </c>
      <c r="B6" s="54" t="s">
        <v>388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>
        <v>10</v>
      </c>
      <c r="N6" s="55"/>
      <c r="O6" s="192">
        <f t="shared" si="0"/>
        <v>10</v>
      </c>
      <c r="P6" s="190">
        <v>10</v>
      </c>
      <c r="Q6" s="56" t="s">
        <v>37</v>
      </c>
      <c r="R6" s="229"/>
    </row>
    <row r="7" spans="1:18" ht="12.75">
      <c r="A7" s="53"/>
      <c r="B7" s="54" t="s">
        <v>389</v>
      </c>
      <c r="C7" s="55"/>
      <c r="D7" s="55"/>
      <c r="E7" s="55">
        <v>6</v>
      </c>
      <c r="F7" s="55"/>
      <c r="G7" s="55"/>
      <c r="H7" s="55">
        <v>6</v>
      </c>
      <c r="I7" s="55"/>
      <c r="J7" s="55"/>
      <c r="K7" s="55"/>
      <c r="L7" s="55"/>
      <c r="M7" s="55">
        <v>12</v>
      </c>
      <c r="N7" s="55"/>
      <c r="O7" s="192">
        <f t="shared" si="0"/>
        <v>24</v>
      </c>
      <c r="P7" s="190">
        <v>24</v>
      </c>
      <c r="Q7" s="56"/>
      <c r="R7" s="229"/>
    </row>
    <row r="8" spans="1:18" ht="24">
      <c r="A8" s="57"/>
      <c r="B8" s="58" t="s">
        <v>390</v>
      </c>
      <c r="C8" s="193">
        <v>24</v>
      </c>
      <c r="D8" s="193"/>
      <c r="E8" s="193"/>
      <c r="F8" s="193"/>
      <c r="G8" s="193"/>
      <c r="H8" s="193"/>
      <c r="I8" s="193">
        <v>10</v>
      </c>
      <c r="J8" s="193"/>
      <c r="K8" s="193"/>
      <c r="L8" s="193"/>
      <c r="M8" s="193"/>
      <c r="N8" s="193"/>
      <c r="O8" s="194">
        <f t="shared" si="0"/>
        <v>34</v>
      </c>
      <c r="P8" s="190">
        <v>34</v>
      </c>
      <c r="Q8" s="59" t="s">
        <v>38</v>
      </c>
      <c r="R8" s="230" t="s">
        <v>243</v>
      </c>
    </row>
    <row r="9" spans="1:18" ht="12.75">
      <c r="A9" s="57"/>
      <c r="B9" s="58" t="s">
        <v>391</v>
      </c>
      <c r="C9" s="193">
        <v>16</v>
      </c>
      <c r="D9" s="193"/>
      <c r="E9" s="193">
        <v>16</v>
      </c>
      <c r="F9" s="193">
        <v>18</v>
      </c>
      <c r="G9" s="193">
        <v>10</v>
      </c>
      <c r="H9" s="193">
        <v>12</v>
      </c>
      <c r="I9" s="195"/>
      <c r="J9" s="193"/>
      <c r="K9" s="193"/>
      <c r="L9" s="193"/>
      <c r="M9" s="193"/>
      <c r="N9" s="193"/>
      <c r="O9" s="194">
        <f t="shared" si="0"/>
        <v>72</v>
      </c>
      <c r="P9" s="190">
        <v>72</v>
      </c>
      <c r="Q9" s="59"/>
      <c r="R9" s="230"/>
    </row>
    <row r="10" spans="1:18" ht="12.75">
      <c r="A10" s="57"/>
      <c r="B10" s="58" t="s">
        <v>392</v>
      </c>
      <c r="C10" s="193">
        <v>16</v>
      </c>
      <c r="D10" s="193"/>
      <c r="E10" s="193">
        <v>8</v>
      </c>
      <c r="F10" s="193">
        <v>8</v>
      </c>
      <c r="G10" s="193">
        <v>8</v>
      </c>
      <c r="H10" s="193"/>
      <c r="I10" s="196">
        <v>8</v>
      </c>
      <c r="J10" s="193">
        <v>18</v>
      </c>
      <c r="K10" s="193"/>
      <c r="L10" s="193"/>
      <c r="M10" s="193"/>
      <c r="N10" s="193"/>
      <c r="O10" s="194">
        <f t="shared" si="0"/>
        <v>66</v>
      </c>
      <c r="P10" s="190">
        <v>66</v>
      </c>
      <c r="Q10" s="59"/>
      <c r="R10" s="230"/>
    </row>
    <row r="11" spans="1:18" ht="12.75">
      <c r="A11" s="60"/>
      <c r="B11" s="61" t="s">
        <v>393</v>
      </c>
      <c r="C11" s="197"/>
      <c r="D11" s="197"/>
      <c r="E11" s="197"/>
      <c r="F11" s="197"/>
      <c r="G11" s="197">
        <v>26</v>
      </c>
      <c r="H11" s="197"/>
      <c r="I11" s="197"/>
      <c r="J11" s="197"/>
      <c r="K11" s="197"/>
      <c r="L11" s="197"/>
      <c r="M11" s="197"/>
      <c r="N11" s="197"/>
      <c r="O11" s="198">
        <f t="shared" si="0"/>
        <v>26</v>
      </c>
      <c r="P11" s="190">
        <v>26</v>
      </c>
      <c r="Q11" s="62" t="s">
        <v>247</v>
      </c>
      <c r="R11" s="231" t="s">
        <v>242</v>
      </c>
    </row>
    <row r="12" spans="1:18" ht="12.75">
      <c r="A12" s="60"/>
      <c r="B12" s="61" t="s">
        <v>394</v>
      </c>
      <c r="C12" s="197"/>
      <c r="D12" s="197"/>
      <c r="E12" s="197"/>
      <c r="F12" s="197">
        <v>12</v>
      </c>
      <c r="G12" s="197">
        <v>12</v>
      </c>
      <c r="H12" s="252">
        <v>12</v>
      </c>
      <c r="I12" s="197"/>
      <c r="J12" s="197"/>
      <c r="K12" s="197"/>
      <c r="L12" s="197"/>
      <c r="M12" s="197">
        <v>20</v>
      </c>
      <c r="N12" s="197"/>
      <c r="O12" s="198">
        <f t="shared" si="0"/>
        <v>56</v>
      </c>
      <c r="P12" s="190">
        <v>56</v>
      </c>
      <c r="Q12" s="62"/>
      <c r="R12" s="231"/>
    </row>
    <row r="13" spans="1:18" ht="13.5" thickBot="1">
      <c r="A13" s="60"/>
      <c r="B13" s="61" t="s">
        <v>395</v>
      </c>
      <c r="C13" s="199"/>
      <c r="D13" s="199">
        <v>20</v>
      </c>
      <c r="E13" s="199"/>
      <c r="F13" s="199"/>
      <c r="G13" s="199">
        <v>20</v>
      </c>
      <c r="H13" s="199"/>
      <c r="I13" s="199"/>
      <c r="J13" s="199"/>
      <c r="K13" s="199"/>
      <c r="L13" s="199"/>
      <c r="M13" s="199">
        <v>20</v>
      </c>
      <c r="N13" s="199"/>
      <c r="O13" s="200">
        <f t="shared" si="0"/>
        <v>60</v>
      </c>
      <c r="P13" s="75">
        <v>60</v>
      </c>
      <c r="Q13" s="241" t="s">
        <v>368</v>
      </c>
      <c r="R13" s="232"/>
    </row>
    <row r="14" spans="1:18" ht="14.25" thickBot="1" thickTop="1">
      <c r="A14" s="60"/>
      <c r="B14" s="43" t="s">
        <v>397</v>
      </c>
      <c r="C14" s="372">
        <v>10</v>
      </c>
      <c r="D14" s="372"/>
      <c r="E14" s="372">
        <v>4</v>
      </c>
      <c r="F14" s="372">
        <v>4</v>
      </c>
      <c r="G14" s="372">
        <v>8</v>
      </c>
      <c r="H14" s="372">
        <v>4</v>
      </c>
      <c r="I14" s="372">
        <v>6</v>
      </c>
      <c r="J14" s="372"/>
      <c r="K14" s="372"/>
      <c r="L14" s="372"/>
      <c r="M14" s="372">
        <v>4</v>
      </c>
      <c r="N14" s="367"/>
      <c r="O14" s="75">
        <f t="shared" si="0"/>
        <v>40</v>
      </c>
      <c r="P14" s="368">
        <v>40</v>
      </c>
      <c r="Q14" s="387">
        <f>SUM(P3:P14)</f>
        <v>464</v>
      </c>
      <c r="R14" s="388"/>
    </row>
    <row r="15" spans="1:18" ht="13.5" thickTop="1">
      <c r="A15" s="43" t="s">
        <v>39</v>
      </c>
      <c r="B15" s="63" t="s">
        <v>458</v>
      </c>
      <c r="C15" s="364"/>
      <c r="D15" s="365"/>
      <c r="E15" s="365">
        <v>28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6">
        <f t="shared" si="0"/>
        <v>28</v>
      </c>
      <c r="P15" s="201">
        <v>28</v>
      </c>
      <c r="Q15" s="239" t="s">
        <v>248</v>
      </c>
      <c r="R15" s="242" t="s">
        <v>241</v>
      </c>
    </row>
    <row r="16" spans="1:18" ht="12.75">
      <c r="A16" s="3" t="s">
        <v>36</v>
      </c>
      <c r="B16" s="63" t="s">
        <v>396</v>
      </c>
      <c r="C16" s="202">
        <v>12</v>
      </c>
      <c r="D16" s="174"/>
      <c r="E16" s="174">
        <v>16</v>
      </c>
      <c r="F16" s="174"/>
      <c r="G16" s="174"/>
      <c r="H16" s="174">
        <v>8</v>
      </c>
      <c r="I16" s="174"/>
      <c r="J16" s="174"/>
      <c r="K16" s="174"/>
      <c r="L16" s="174"/>
      <c r="M16" s="174">
        <v>12</v>
      </c>
      <c r="N16" s="174"/>
      <c r="O16" s="194">
        <f t="shared" si="0"/>
        <v>48</v>
      </c>
      <c r="P16" s="190">
        <v>48</v>
      </c>
      <c r="Q16" s="64"/>
      <c r="R16" s="233"/>
    </row>
    <row r="17" spans="1:18" ht="12.75">
      <c r="A17" s="50" t="s">
        <v>366</v>
      </c>
      <c r="B17" s="63" t="s">
        <v>398</v>
      </c>
      <c r="C17" s="202"/>
      <c r="D17" s="174">
        <v>24</v>
      </c>
      <c r="E17" s="174">
        <v>24</v>
      </c>
      <c r="F17" s="174"/>
      <c r="G17" s="174"/>
      <c r="H17" s="174"/>
      <c r="I17" s="174"/>
      <c r="J17" s="174">
        <v>12</v>
      </c>
      <c r="K17" s="174">
        <v>12</v>
      </c>
      <c r="L17" s="174">
        <v>12</v>
      </c>
      <c r="M17" s="174"/>
      <c r="N17" s="174"/>
      <c r="O17" s="194">
        <f t="shared" si="0"/>
        <v>84</v>
      </c>
      <c r="P17" s="190">
        <v>84</v>
      </c>
      <c r="Q17" s="64"/>
      <c r="R17" s="233"/>
    </row>
    <row r="18" spans="1:18" ht="12.75">
      <c r="A18" s="362" t="s">
        <v>367</v>
      </c>
      <c r="B18" s="51" t="s">
        <v>399</v>
      </c>
      <c r="C18" s="162"/>
      <c r="D18" s="162"/>
      <c r="E18" s="162"/>
      <c r="F18" s="162">
        <v>14</v>
      </c>
      <c r="G18" s="162"/>
      <c r="H18" s="162"/>
      <c r="I18" s="162"/>
      <c r="J18" s="162"/>
      <c r="K18" s="162"/>
      <c r="L18" s="162"/>
      <c r="M18" s="162"/>
      <c r="N18" s="162"/>
      <c r="O18" s="191">
        <f t="shared" si="0"/>
        <v>14</v>
      </c>
      <c r="P18" s="190">
        <v>14</v>
      </c>
      <c r="Q18" s="52" t="s">
        <v>249</v>
      </c>
      <c r="R18" s="228" t="s">
        <v>40</v>
      </c>
    </row>
    <row r="19" spans="1:18" ht="12.75">
      <c r="A19" s="65"/>
      <c r="B19" s="51" t="s">
        <v>383</v>
      </c>
      <c r="C19" s="162"/>
      <c r="D19" s="162"/>
      <c r="E19" s="162"/>
      <c r="F19" s="162">
        <v>8</v>
      </c>
      <c r="G19" s="162"/>
      <c r="H19" s="162">
        <v>8</v>
      </c>
      <c r="I19" s="162"/>
      <c r="J19" s="162"/>
      <c r="K19" s="162"/>
      <c r="L19" s="162"/>
      <c r="M19" s="162">
        <v>8</v>
      </c>
      <c r="N19" s="162"/>
      <c r="O19" s="191">
        <f t="shared" si="0"/>
        <v>24</v>
      </c>
      <c r="P19" s="190">
        <v>24</v>
      </c>
      <c r="Q19" s="52"/>
      <c r="R19" s="228"/>
    </row>
    <row r="20" spans="1:18" ht="12.75">
      <c r="A20" s="65"/>
      <c r="B20" s="51" t="s">
        <v>389</v>
      </c>
      <c r="C20" s="162"/>
      <c r="D20" s="162">
        <v>12</v>
      </c>
      <c r="E20" s="162"/>
      <c r="F20" s="162">
        <v>12</v>
      </c>
      <c r="G20" s="162"/>
      <c r="H20" s="162"/>
      <c r="I20" s="162"/>
      <c r="J20" s="162"/>
      <c r="K20" s="162"/>
      <c r="L20" s="162"/>
      <c r="M20" s="162"/>
      <c r="N20" s="162"/>
      <c r="O20" s="191">
        <f t="shared" si="0"/>
        <v>24</v>
      </c>
      <c r="P20" s="190">
        <v>24</v>
      </c>
      <c r="Q20" s="52"/>
      <c r="R20" s="228"/>
    </row>
    <row r="21" spans="1:18" ht="12.75">
      <c r="A21" s="53"/>
      <c r="B21" s="54" t="s">
        <v>457</v>
      </c>
      <c r="C21" s="55"/>
      <c r="D21" s="55"/>
      <c r="E21" s="55"/>
      <c r="F21" s="55">
        <v>2</v>
      </c>
      <c r="G21" s="55"/>
      <c r="H21" s="55"/>
      <c r="I21" s="55"/>
      <c r="J21" s="55"/>
      <c r="K21" s="55"/>
      <c r="L21" s="55"/>
      <c r="M21" s="55">
        <v>2</v>
      </c>
      <c r="N21" s="55">
        <v>20</v>
      </c>
      <c r="O21" s="192">
        <f t="shared" si="0"/>
        <v>24</v>
      </c>
      <c r="P21" s="190">
        <v>24</v>
      </c>
      <c r="Q21" s="56" t="s">
        <v>250</v>
      </c>
      <c r="R21" s="229" t="s">
        <v>245</v>
      </c>
    </row>
    <row r="22" spans="1:18" ht="12.75">
      <c r="A22" s="53"/>
      <c r="B22" s="54" t="s">
        <v>400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92">
        <f t="shared" si="0"/>
        <v>0</v>
      </c>
      <c r="P22" s="190">
        <v>0</v>
      </c>
      <c r="Q22" s="56"/>
      <c r="R22" s="229"/>
    </row>
    <row r="23" spans="1:18" ht="12.75">
      <c r="A23" s="53"/>
      <c r="B23" s="54" t="s">
        <v>392</v>
      </c>
      <c r="C23" s="55"/>
      <c r="D23" s="55"/>
      <c r="E23" s="55"/>
      <c r="F23" s="55">
        <v>16</v>
      </c>
      <c r="G23" s="55"/>
      <c r="H23" s="55"/>
      <c r="I23" s="55"/>
      <c r="J23" s="55">
        <v>8</v>
      </c>
      <c r="K23" s="55"/>
      <c r="L23" s="55"/>
      <c r="M23" s="55">
        <v>16</v>
      </c>
      <c r="N23" s="55">
        <v>26</v>
      </c>
      <c r="O23" s="192">
        <f t="shared" si="0"/>
        <v>66</v>
      </c>
      <c r="P23" s="190">
        <v>66</v>
      </c>
      <c r="Q23" s="56"/>
      <c r="R23" s="229"/>
    </row>
    <row r="24" spans="1:18" ht="12.75" customHeight="1">
      <c r="A24" s="66"/>
      <c r="B24" s="63" t="s">
        <v>401</v>
      </c>
      <c r="C24" s="174"/>
      <c r="D24" s="174"/>
      <c r="E24" s="174"/>
      <c r="F24" s="174"/>
      <c r="G24" s="174"/>
      <c r="H24" s="174"/>
      <c r="I24" s="174"/>
      <c r="J24" s="174"/>
      <c r="K24" s="174">
        <v>12</v>
      </c>
      <c r="L24" s="174">
        <v>12</v>
      </c>
      <c r="M24" s="174"/>
      <c r="N24" s="174"/>
      <c r="O24" s="203">
        <f t="shared" si="0"/>
        <v>24</v>
      </c>
      <c r="P24" s="190">
        <v>24</v>
      </c>
      <c r="Q24" s="64" t="s">
        <v>251</v>
      </c>
      <c r="R24" s="233"/>
    </row>
    <row r="25" spans="1:18" ht="12.75">
      <c r="A25" s="66"/>
      <c r="B25" s="63" t="s">
        <v>396</v>
      </c>
      <c r="C25" s="174">
        <v>12</v>
      </c>
      <c r="D25" s="174"/>
      <c r="E25" s="174"/>
      <c r="F25" s="174"/>
      <c r="G25" s="174"/>
      <c r="H25" s="174"/>
      <c r="I25" s="174"/>
      <c r="J25" s="174"/>
      <c r="K25" s="174">
        <v>18</v>
      </c>
      <c r="L25" s="174">
        <v>18</v>
      </c>
      <c r="M25" s="174"/>
      <c r="N25" s="174"/>
      <c r="O25" s="203">
        <f t="shared" si="0"/>
        <v>48</v>
      </c>
      <c r="P25" s="190">
        <v>48</v>
      </c>
      <c r="Q25" s="64"/>
      <c r="R25" s="233"/>
    </row>
    <row r="26" spans="1:18" ht="13.5" thickBot="1">
      <c r="A26" s="66"/>
      <c r="B26" s="63" t="s">
        <v>402</v>
      </c>
      <c r="C26" s="175"/>
      <c r="D26" s="175"/>
      <c r="E26" s="175"/>
      <c r="F26" s="175"/>
      <c r="G26" s="175"/>
      <c r="H26" s="175"/>
      <c r="I26" s="175"/>
      <c r="J26" s="175"/>
      <c r="K26" s="175">
        <v>14</v>
      </c>
      <c r="L26" s="175">
        <v>14</v>
      </c>
      <c r="M26" s="175"/>
      <c r="N26" s="175"/>
      <c r="O26" s="204">
        <f t="shared" si="0"/>
        <v>28</v>
      </c>
      <c r="P26" s="75">
        <v>36</v>
      </c>
      <c r="Q26" s="241" t="s">
        <v>368</v>
      </c>
      <c r="R26" s="234"/>
    </row>
    <row r="27" spans="1:18" ht="14.25" thickBot="1" thickTop="1">
      <c r="A27" s="66"/>
      <c r="B27" s="43" t="s">
        <v>397</v>
      </c>
      <c r="C27" s="371">
        <v>2</v>
      </c>
      <c r="D27" s="371"/>
      <c r="E27" s="371">
        <v>8</v>
      </c>
      <c r="F27" s="371">
        <v>6</v>
      </c>
      <c r="G27" s="371"/>
      <c r="H27" s="371"/>
      <c r="I27" s="371"/>
      <c r="J27" s="371"/>
      <c r="K27" s="371">
        <v>8</v>
      </c>
      <c r="L27" s="371">
        <v>8</v>
      </c>
      <c r="M27" s="371"/>
      <c r="N27" s="371">
        <v>8</v>
      </c>
      <c r="O27" s="205">
        <f>SUM(C27:N27)</f>
        <v>40</v>
      </c>
      <c r="P27" s="205">
        <v>40</v>
      </c>
      <c r="Q27" s="369">
        <f>SUM(P15:P27)</f>
        <v>460</v>
      </c>
      <c r="R27" s="370"/>
    </row>
    <row r="28" spans="1:18" ht="14.25" thickBot="1" thickTop="1">
      <c r="A28" s="3" t="s">
        <v>41</v>
      </c>
      <c r="B28" s="43"/>
      <c r="C28" s="205">
        <f>SUM(C3:C27)</f>
        <v>124</v>
      </c>
      <c r="D28" s="205">
        <f aca="true" t="shared" si="1" ref="D28:P28">SUM(D3:D27)</f>
        <v>56</v>
      </c>
      <c r="E28" s="205">
        <f t="shared" si="1"/>
        <v>110</v>
      </c>
      <c r="F28" s="205">
        <f t="shared" si="1"/>
        <v>100</v>
      </c>
      <c r="G28" s="205">
        <f t="shared" si="1"/>
        <v>84</v>
      </c>
      <c r="H28" s="205">
        <f t="shared" si="1"/>
        <v>72</v>
      </c>
      <c r="I28" s="205">
        <f t="shared" si="1"/>
        <v>46</v>
      </c>
      <c r="J28" s="205">
        <f t="shared" si="1"/>
        <v>38</v>
      </c>
      <c r="K28" s="205">
        <f t="shared" si="1"/>
        <v>64</v>
      </c>
      <c r="L28" s="205">
        <f t="shared" si="1"/>
        <v>64</v>
      </c>
      <c r="M28" s="205">
        <f t="shared" si="1"/>
        <v>104</v>
      </c>
      <c r="N28" s="205">
        <f t="shared" si="1"/>
        <v>54</v>
      </c>
      <c r="O28" s="205">
        <f t="shared" si="1"/>
        <v>916</v>
      </c>
      <c r="P28" s="205">
        <f t="shared" si="1"/>
        <v>924</v>
      </c>
      <c r="Q28" s="240"/>
      <c r="R28" s="253"/>
    </row>
    <row r="29" spans="1:18" ht="14.25" thickBot="1" thickTop="1">
      <c r="A29" s="288"/>
      <c r="B29" s="28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380"/>
      <c r="Q29" s="288"/>
      <c r="R29" s="232"/>
    </row>
    <row r="30" spans="1:18" ht="13.5" thickTop="1">
      <c r="A30" s="375" t="s">
        <v>369</v>
      </c>
      <c r="B30" s="375" t="s">
        <v>371</v>
      </c>
      <c r="C30" s="146"/>
      <c r="D30" s="146">
        <v>11</v>
      </c>
      <c r="E30" s="146"/>
      <c r="F30" s="146"/>
      <c r="G30" s="146"/>
      <c r="H30" s="146"/>
      <c r="I30" s="146">
        <v>5</v>
      </c>
      <c r="J30" s="146">
        <v>4</v>
      </c>
      <c r="K30" s="146"/>
      <c r="L30" s="146"/>
      <c r="M30" s="146"/>
      <c r="N30" s="146"/>
      <c r="O30" s="377">
        <f aca="true" t="shared" si="2" ref="O30:O41">SUM(C30:N30)</f>
        <v>20</v>
      </c>
      <c r="P30" s="208">
        <v>20</v>
      </c>
      <c r="Q30" s="378" t="s">
        <v>284</v>
      </c>
      <c r="R30" s="379" t="s">
        <v>40</v>
      </c>
    </row>
    <row r="31" spans="1:18" ht="12.75">
      <c r="A31" s="374" t="s">
        <v>370</v>
      </c>
      <c r="B31" s="61" t="s">
        <v>372</v>
      </c>
      <c r="C31" s="197"/>
      <c r="D31" s="197">
        <v>12</v>
      </c>
      <c r="E31" s="197"/>
      <c r="F31" s="197"/>
      <c r="G31" s="197"/>
      <c r="H31" s="197"/>
      <c r="I31" s="197">
        <v>4</v>
      </c>
      <c r="J31" s="197">
        <v>6</v>
      </c>
      <c r="K31" s="197"/>
      <c r="L31" s="197"/>
      <c r="M31" s="197"/>
      <c r="N31" s="197"/>
      <c r="O31" s="198">
        <f t="shared" si="2"/>
        <v>22</v>
      </c>
      <c r="P31" s="206">
        <v>22</v>
      </c>
      <c r="Q31" s="67" t="s">
        <v>403</v>
      </c>
      <c r="R31" s="231" t="s">
        <v>244</v>
      </c>
    </row>
    <row r="32" spans="1:18" ht="13.5" thickBot="1">
      <c r="A32" s="288"/>
      <c r="B32" s="97" t="s">
        <v>373</v>
      </c>
      <c r="C32" s="199"/>
      <c r="D32" s="199">
        <v>8</v>
      </c>
      <c r="E32" s="199"/>
      <c r="F32" s="199"/>
      <c r="G32" s="199"/>
      <c r="H32" s="199"/>
      <c r="I32" s="199">
        <v>3</v>
      </c>
      <c r="J32" s="199">
        <v>2</v>
      </c>
      <c r="K32" s="199"/>
      <c r="L32" s="199"/>
      <c r="M32" s="199"/>
      <c r="N32" s="199"/>
      <c r="O32" s="200">
        <f t="shared" si="2"/>
        <v>13</v>
      </c>
      <c r="P32" s="75">
        <v>13</v>
      </c>
      <c r="Q32" s="376">
        <f>P30+P31+P32</f>
        <v>55</v>
      </c>
      <c r="R32" s="232"/>
    </row>
    <row r="33" spans="1:18" ht="13.5" thickTop="1">
      <c r="A33" s="375" t="s">
        <v>376</v>
      </c>
      <c r="B33" s="375" t="s">
        <v>371</v>
      </c>
      <c r="C33" s="363"/>
      <c r="D33" s="146"/>
      <c r="E33" s="363"/>
      <c r="F33" s="146">
        <v>7</v>
      </c>
      <c r="G33" s="363"/>
      <c r="H33" s="363"/>
      <c r="I33" s="363"/>
      <c r="J33" s="363">
        <v>5</v>
      </c>
      <c r="K33" s="363"/>
      <c r="L33" s="363"/>
      <c r="M33" s="363">
        <v>6</v>
      </c>
      <c r="N33" s="363">
        <v>2</v>
      </c>
      <c r="O33" s="377">
        <f t="shared" si="2"/>
        <v>20</v>
      </c>
      <c r="P33" s="208">
        <v>20</v>
      </c>
      <c r="Q33" s="378" t="s">
        <v>450</v>
      </c>
      <c r="R33" s="373"/>
    </row>
    <row r="34" spans="1:18" ht="12.75">
      <c r="A34" s="374" t="s">
        <v>370</v>
      </c>
      <c r="B34" s="61" t="s">
        <v>372</v>
      </c>
      <c r="C34" s="363"/>
      <c r="D34" s="197"/>
      <c r="E34" s="363"/>
      <c r="F34" s="197">
        <v>6</v>
      </c>
      <c r="G34" s="363"/>
      <c r="H34" s="363"/>
      <c r="I34" s="363"/>
      <c r="J34" s="363">
        <v>6</v>
      </c>
      <c r="K34" s="363"/>
      <c r="L34" s="363"/>
      <c r="M34" s="363">
        <v>8</v>
      </c>
      <c r="N34" s="363">
        <v>2</v>
      </c>
      <c r="O34" s="198">
        <f t="shared" si="2"/>
        <v>22</v>
      </c>
      <c r="P34" s="206">
        <v>22</v>
      </c>
      <c r="Q34" s="67" t="s">
        <v>403</v>
      </c>
      <c r="R34" s="373"/>
    </row>
    <row r="35" spans="1:18" ht="13.5" thickBot="1">
      <c r="A35" s="288"/>
      <c r="B35" s="97" t="s">
        <v>373</v>
      </c>
      <c r="C35" s="383"/>
      <c r="D35" s="199"/>
      <c r="E35" s="383"/>
      <c r="F35" s="199">
        <v>5</v>
      </c>
      <c r="G35" s="383"/>
      <c r="H35" s="383"/>
      <c r="I35" s="383"/>
      <c r="J35" s="383">
        <v>5</v>
      </c>
      <c r="K35" s="383"/>
      <c r="L35" s="383"/>
      <c r="M35" s="383">
        <v>3</v>
      </c>
      <c r="N35" s="383"/>
      <c r="O35" s="200">
        <f t="shared" si="2"/>
        <v>13</v>
      </c>
      <c r="P35" s="75">
        <v>13</v>
      </c>
      <c r="Q35" s="376">
        <f>P33+P34+P35</f>
        <v>55</v>
      </c>
      <c r="R35" s="385"/>
    </row>
    <row r="36" spans="1:18" ht="13.5" thickTop="1">
      <c r="A36" s="95" t="s">
        <v>42</v>
      </c>
      <c r="B36" s="96" t="s">
        <v>43</v>
      </c>
      <c r="C36" s="381"/>
      <c r="D36" s="381"/>
      <c r="E36" s="381"/>
      <c r="F36" s="381"/>
      <c r="G36" s="382"/>
      <c r="H36" s="381">
        <v>26</v>
      </c>
      <c r="I36" s="381"/>
      <c r="J36" s="381">
        <v>10</v>
      </c>
      <c r="K36" s="381"/>
      <c r="L36" s="381"/>
      <c r="M36" s="381"/>
      <c r="N36" s="381"/>
      <c r="O36" s="207">
        <f t="shared" si="2"/>
        <v>36</v>
      </c>
      <c r="P36" s="208">
        <v>36</v>
      </c>
      <c r="Q36" s="107" t="s">
        <v>44</v>
      </c>
      <c r="R36" s="384" t="s">
        <v>45</v>
      </c>
    </row>
    <row r="37" spans="1:18" ht="12.75">
      <c r="A37" s="70" t="s">
        <v>374</v>
      </c>
      <c r="B37" s="68" t="s">
        <v>375</v>
      </c>
      <c r="C37" s="209"/>
      <c r="D37" s="209"/>
      <c r="E37" s="209"/>
      <c r="F37" s="209"/>
      <c r="G37" s="210"/>
      <c r="H37" s="209">
        <v>10</v>
      </c>
      <c r="I37" s="209"/>
      <c r="J37" s="209">
        <v>10</v>
      </c>
      <c r="K37" s="209"/>
      <c r="L37" s="209"/>
      <c r="M37" s="209"/>
      <c r="N37" s="209"/>
      <c r="O37" s="207">
        <f t="shared" si="2"/>
        <v>20</v>
      </c>
      <c r="P37" s="206">
        <v>20</v>
      </c>
      <c r="Q37" s="69" t="s">
        <v>404</v>
      </c>
      <c r="R37" s="235" t="s">
        <v>246</v>
      </c>
    </row>
    <row r="38" spans="1:18" ht="13.5" thickBot="1">
      <c r="A38" s="188" t="s">
        <v>212</v>
      </c>
      <c r="B38" s="101" t="s">
        <v>405</v>
      </c>
      <c r="C38" s="211"/>
      <c r="D38" s="211"/>
      <c r="E38" s="211"/>
      <c r="F38" s="211"/>
      <c r="G38" s="212"/>
      <c r="H38" s="211">
        <v>13</v>
      </c>
      <c r="I38" s="211"/>
      <c r="J38" s="211">
        <v>1</v>
      </c>
      <c r="K38" s="211"/>
      <c r="L38" s="211"/>
      <c r="M38" s="211"/>
      <c r="N38" s="211"/>
      <c r="O38" s="213">
        <f t="shared" si="2"/>
        <v>14</v>
      </c>
      <c r="P38" s="214">
        <v>14</v>
      </c>
      <c r="Q38" s="102">
        <f>P36+P37+P38</f>
        <v>70</v>
      </c>
      <c r="R38" s="236"/>
    </row>
    <row r="39" spans="1:18" ht="15.75" thickTop="1">
      <c r="A39" s="98" t="s">
        <v>46</v>
      </c>
      <c r="B39" s="99" t="s">
        <v>47</v>
      </c>
      <c r="C39" s="1"/>
      <c r="D39" s="164"/>
      <c r="E39" s="164"/>
      <c r="F39" s="164"/>
      <c r="G39" s="164"/>
      <c r="H39" s="164"/>
      <c r="I39" s="164">
        <v>40</v>
      </c>
      <c r="J39" s="164"/>
      <c r="K39" s="164">
        <v>7</v>
      </c>
      <c r="L39" s="164">
        <v>7</v>
      </c>
      <c r="M39" s="164"/>
      <c r="N39" s="164"/>
      <c r="O39" s="215">
        <f t="shared" si="2"/>
        <v>54</v>
      </c>
      <c r="P39" s="208">
        <v>54</v>
      </c>
      <c r="Q39" s="100" t="s">
        <v>447</v>
      </c>
      <c r="R39" s="237" t="s">
        <v>214</v>
      </c>
    </row>
    <row r="40" spans="1:18" ht="12.75">
      <c r="A40" s="51" t="s">
        <v>48</v>
      </c>
      <c r="B40" s="51" t="s">
        <v>379</v>
      </c>
      <c r="C40" s="2"/>
      <c r="D40" s="162"/>
      <c r="E40" s="162"/>
      <c r="F40" s="162"/>
      <c r="G40" s="162"/>
      <c r="H40" s="162"/>
      <c r="I40" s="162">
        <v>9</v>
      </c>
      <c r="J40" s="162">
        <v>7</v>
      </c>
      <c r="K40" s="162">
        <v>6</v>
      </c>
      <c r="L40" s="162">
        <v>6</v>
      </c>
      <c r="M40" s="162"/>
      <c r="N40" s="162"/>
      <c r="O40" s="215">
        <f t="shared" si="2"/>
        <v>28</v>
      </c>
      <c r="P40" s="206">
        <v>28</v>
      </c>
      <c r="Q40" s="71" t="s">
        <v>406</v>
      </c>
      <c r="R40" s="237"/>
    </row>
    <row r="41" spans="1:18" ht="13.5" thickBot="1">
      <c r="A41" s="103" t="s">
        <v>377</v>
      </c>
      <c r="B41" s="103" t="s">
        <v>378</v>
      </c>
      <c r="C41" s="7"/>
      <c r="D41" s="163"/>
      <c r="E41" s="163"/>
      <c r="F41" s="163"/>
      <c r="G41" s="163"/>
      <c r="H41" s="163"/>
      <c r="I41" s="163">
        <v>14</v>
      </c>
      <c r="J41" s="163"/>
      <c r="K41" s="163">
        <v>4</v>
      </c>
      <c r="L41" s="163">
        <v>4</v>
      </c>
      <c r="M41" s="163"/>
      <c r="N41" s="163"/>
      <c r="O41" s="218">
        <f t="shared" si="2"/>
        <v>22</v>
      </c>
      <c r="P41" s="214">
        <v>22</v>
      </c>
      <c r="Q41" s="389">
        <f>P39+P40+P41</f>
        <v>104</v>
      </c>
      <c r="R41" s="254"/>
    </row>
    <row r="42" spans="1:18" ht="13.5" thickTop="1">
      <c r="A42" s="99" t="s">
        <v>49</v>
      </c>
      <c r="B42" s="99" t="s">
        <v>380</v>
      </c>
      <c r="C42" s="270"/>
      <c r="D42" s="164">
        <v>8</v>
      </c>
      <c r="E42" s="164"/>
      <c r="F42" s="164"/>
      <c r="G42" s="164"/>
      <c r="H42" s="164"/>
      <c r="I42" s="164">
        <v>6</v>
      </c>
      <c r="J42" s="164">
        <v>20</v>
      </c>
      <c r="K42" s="164"/>
      <c r="L42" s="164"/>
      <c r="M42" s="164"/>
      <c r="N42" s="164"/>
      <c r="O42" s="215">
        <f aca="true" t="shared" si="3" ref="O42:O49">SUM(C42:N42)</f>
        <v>34</v>
      </c>
      <c r="P42" s="208">
        <v>34</v>
      </c>
      <c r="Q42" s="100" t="s">
        <v>459</v>
      </c>
      <c r="R42" s="237"/>
    </row>
    <row r="43" spans="1:18" ht="12.75">
      <c r="A43" s="51" t="s">
        <v>50</v>
      </c>
      <c r="B43" s="51" t="s">
        <v>323</v>
      </c>
      <c r="C43" s="216"/>
      <c r="D43" s="162">
        <v>8</v>
      </c>
      <c r="E43" s="162"/>
      <c r="F43" s="162"/>
      <c r="G43" s="162"/>
      <c r="H43" s="162"/>
      <c r="I43" s="162"/>
      <c r="J43" s="162">
        <v>8</v>
      </c>
      <c r="K43" s="162"/>
      <c r="L43" s="162"/>
      <c r="M43" s="162"/>
      <c r="N43" s="162"/>
      <c r="O43" s="215">
        <f t="shared" si="3"/>
        <v>16</v>
      </c>
      <c r="P43" s="206">
        <v>16</v>
      </c>
      <c r="Q43" s="71" t="s">
        <v>407</v>
      </c>
      <c r="R43" s="228"/>
    </row>
    <row r="44" spans="1:18" ht="13.5" thickBot="1">
      <c r="A44" s="189"/>
      <c r="B44" s="103" t="s">
        <v>381</v>
      </c>
      <c r="C44" s="217"/>
      <c r="D44" s="163"/>
      <c r="E44" s="163"/>
      <c r="F44" s="163"/>
      <c r="G44" s="163"/>
      <c r="H44" s="163"/>
      <c r="I44" s="7"/>
      <c r="J44" s="163">
        <v>3</v>
      </c>
      <c r="K44" s="163"/>
      <c r="L44" s="163"/>
      <c r="M44" s="163"/>
      <c r="N44" s="163"/>
      <c r="O44" s="218">
        <f t="shared" si="3"/>
        <v>3</v>
      </c>
      <c r="P44" s="214">
        <v>3</v>
      </c>
      <c r="Q44" s="104">
        <f>P42+P43+P44</f>
        <v>53</v>
      </c>
      <c r="R44" s="254"/>
    </row>
    <row r="45" spans="1:18" ht="13.5" thickTop="1">
      <c r="A45" s="72" t="s">
        <v>51</v>
      </c>
      <c r="B45" s="93" t="s">
        <v>382</v>
      </c>
      <c r="C45" s="219"/>
      <c r="D45" s="220"/>
      <c r="E45" s="220"/>
      <c r="F45" s="220"/>
      <c r="G45" s="220"/>
      <c r="H45" s="220"/>
      <c r="I45" s="220"/>
      <c r="J45" s="220"/>
      <c r="K45" s="220">
        <v>2</v>
      </c>
      <c r="L45" s="220">
        <v>2</v>
      </c>
      <c r="M45" s="220"/>
      <c r="N45" s="220"/>
      <c r="O45" s="221">
        <f>SUM(C45:N45)</f>
        <v>4</v>
      </c>
      <c r="P45" s="222">
        <v>4</v>
      </c>
      <c r="Q45" s="94" t="s">
        <v>311</v>
      </c>
      <c r="R45" s="238"/>
    </row>
    <row r="46" spans="1:18" ht="12.75">
      <c r="A46" s="72" t="s">
        <v>78</v>
      </c>
      <c r="B46" s="73" t="s">
        <v>383</v>
      </c>
      <c r="C46" s="223"/>
      <c r="D46" s="223"/>
      <c r="E46" s="223"/>
      <c r="F46" s="223"/>
      <c r="G46" s="223"/>
      <c r="H46" s="223"/>
      <c r="I46" s="223"/>
      <c r="J46" s="223"/>
      <c r="K46" s="223">
        <v>12</v>
      </c>
      <c r="L46" s="223">
        <v>12</v>
      </c>
      <c r="M46" s="223"/>
      <c r="N46" s="223"/>
      <c r="O46" s="221">
        <f>SUM(C46:N46)</f>
        <v>24</v>
      </c>
      <c r="P46" s="224">
        <v>24</v>
      </c>
      <c r="Q46" s="74" t="s">
        <v>407</v>
      </c>
      <c r="R46" s="2"/>
    </row>
    <row r="47" spans="1:18" ht="13.5" thickBot="1">
      <c r="A47" s="243"/>
      <c r="B47" s="106" t="s">
        <v>384</v>
      </c>
      <c r="C47" s="225"/>
      <c r="D47" s="225"/>
      <c r="E47" s="225"/>
      <c r="F47" s="225"/>
      <c r="G47" s="225"/>
      <c r="H47" s="225"/>
      <c r="I47" s="225"/>
      <c r="J47" s="225"/>
      <c r="K47" s="225">
        <v>15</v>
      </c>
      <c r="L47" s="225">
        <v>15</v>
      </c>
      <c r="M47" s="225"/>
      <c r="N47" s="225"/>
      <c r="O47" s="226">
        <f>SUM(C47:N47)</f>
        <v>30</v>
      </c>
      <c r="P47" s="227">
        <v>30</v>
      </c>
      <c r="Q47" s="386">
        <f>SUM(P45:P47)</f>
        <v>58</v>
      </c>
      <c r="R47" s="32"/>
    </row>
    <row r="48" spans="1:18" ht="15" customHeight="1" thickTop="1">
      <c r="A48" s="419" t="s">
        <v>460</v>
      </c>
      <c r="B48" s="93" t="s">
        <v>464</v>
      </c>
      <c r="C48" s="219"/>
      <c r="D48" s="220"/>
      <c r="E48" s="220"/>
      <c r="F48" s="220"/>
      <c r="G48" s="220"/>
      <c r="H48" s="220"/>
      <c r="I48" s="220"/>
      <c r="J48" s="220"/>
      <c r="K48" s="220">
        <v>4.5</v>
      </c>
      <c r="L48" s="220">
        <v>4.5</v>
      </c>
      <c r="M48" s="220"/>
      <c r="N48" s="220"/>
      <c r="O48" s="221">
        <f t="shared" si="3"/>
        <v>9</v>
      </c>
      <c r="P48" s="222">
        <v>9</v>
      </c>
      <c r="Q48" s="94" t="s">
        <v>311</v>
      </c>
      <c r="R48" s="238"/>
    </row>
    <row r="49" spans="1:18" ht="12.75">
      <c r="A49" s="72" t="s">
        <v>461</v>
      </c>
      <c r="B49" s="73" t="s">
        <v>462</v>
      </c>
      <c r="C49" s="223"/>
      <c r="D49" s="223"/>
      <c r="E49" s="223"/>
      <c r="F49" s="223"/>
      <c r="G49" s="223"/>
      <c r="H49" s="223"/>
      <c r="I49" s="223"/>
      <c r="J49" s="223"/>
      <c r="K49" s="223">
        <v>5</v>
      </c>
      <c r="L49" s="223">
        <v>5</v>
      </c>
      <c r="M49" s="223"/>
      <c r="N49" s="223"/>
      <c r="O49" s="221">
        <f t="shared" si="3"/>
        <v>10</v>
      </c>
      <c r="P49" s="224">
        <v>10</v>
      </c>
      <c r="Q49" s="74" t="s">
        <v>407</v>
      </c>
      <c r="R49" s="2"/>
    </row>
    <row r="50" spans="1:18" ht="13.5" thickBot="1">
      <c r="A50" s="243"/>
      <c r="B50" s="106" t="s">
        <v>463</v>
      </c>
      <c r="C50" s="225"/>
      <c r="D50" s="225"/>
      <c r="E50" s="225"/>
      <c r="F50" s="225"/>
      <c r="G50" s="225"/>
      <c r="H50" s="225"/>
      <c r="I50" s="225"/>
      <c r="J50" s="225"/>
      <c r="K50" s="225">
        <v>2.5</v>
      </c>
      <c r="L50" s="225">
        <v>2.5</v>
      </c>
      <c r="M50" s="225"/>
      <c r="N50" s="225"/>
      <c r="O50" s="226">
        <f>SUM(C50:N50)</f>
        <v>5</v>
      </c>
      <c r="P50" s="227">
        <v>5</v>
      </c>
      <c r="Q50" s="386">
        <f>SUM(P48:P50)</f>
        <v>24</v>
      </c>
      <c r="R50" s="32"/>
    </row>
    <row r="51" spans="1:18" ht="14.25" thickBot="1" thickTop="1">
      <c r="A51" s="422" t="s">
        <v>465</v>
      </c>
      <c r="B51" s="423"/>
      <c r="C51" s="424">
        <v>6</v>
      </c>
      <c r="D51" s="424">
        <v>5</v>
      </c>
      <c r="E51" s="424">
        <v>8</v>
      </c>
      <c r="F51" s="424">
        <v>21</v>
      </c>
      <c r="G51" s="424">
        <v>5</v>
      </c>
      <c r="H51" s="424">
        <v>46</v>
      </c>
      <c r="I51" s="424">
        <v>54</v>
      </c>
      <c r="J51" s="424">
        <v>43</v>
      </c>
      <c r="K51" s="424">
        <v>21.5</v>
      </c>
      <c r="L51" s="424">
        <v>7.5</v>
      </c>
      <c r="M51" s="424">
        <v>10</v>
      </c>
      <c r="N51" s="424">
        <v>19</v>
      </c>
      <c r="O51" s="425">
        <f>SUM(C51:N51)</f>
        <v>246</v>
      </c>
      <c r="P51" s="420"/>
      <c r="Q51" s="421"/>
      <c r="R51" s="397"/>
    </row>
    <row r="52" spans="1:18" ht="13.5" thickTop="1">
      <c r="A52" s="1"/>
      <c r="B52" s="105" t="s">
        <v>33</v>
      </c>
      <c r="C52" s="201">
        <f>SUM(C28:C51)</f>
        <v>130</v>
      </c>
      <c r="D52" s="201">
        <f aca="true" t="shared" si="4" ref="D52:N52">SUM(D28:D51)</f>
        <v>108</v>
      </c>
      <c r="E52" s="201">
        <f t="shared" si="4"/>
        <v>118</v>
      </c>
      <c r="F52" s="201">
        <f t="shared" si="4"/>
        <v>139</v>
      </c>
      <c r="G52" s="201">
        <f t="shared" si="4"/>
        <v>89</v>
      </c>
      <c r="H52" s="201">
        <f t="shared" si="4"/>
        <v>167</v>
      </c>
      <c r="I52" s="201">
        <f t="shared" si="4"/>
        <v>181</v>
      </c>
      <c r="J52" s="201">
        <f t="shared" si="4"/>
        <v>168</v>
      </c>
      <c r="K52" s="201">
        <f t="shared" si="4"/>
        <v>143.5</v>
      </c>
      <c r="L52" s="201">
        <f t="shared" si="4"/>
        <v>129.5</v>
      </c>
      <c r="M52" s="201">
        <f t="shared" si="4"/>
        <v>131</v>
      </c>
      <c r="N52" s="201">
        <f t="shared" si="4"/>
        <v>77</v>
      </c>
      <c r="O52" s="201">
        <f>SUM(O28:O51)</f>
        <v>1581</v>
      </c>
      <c r="P52" s="201"/>
      <c r="Q52" s="251"/>
      <c r="R52" s="1"/>
    </row>
    <row r="53" spans="2:18" ht="15">
      <c r="B53" s="45"/>
      <c r="C53" s="190" t="s">
        <v>22</v>
      </c>
      <c r="D53" s="190" t="s">
        <v>23</v>
      </c>
      <c r="E53" s="190" t="s">
        <v>24</v>
      </c>
      <c r="F53" s="190" t="s">
        <v>25</v>
      </c>
      <c r="G53" s="190" t="s">
        <v>26</v>
      </c>
      <c r="H53" s="190" t="s">
        <v>27</v>
      </c>
      <c r="I53" s="190" t="s">
        <v>28</v>
      </c>
      <c r="J53" s="190" t="s">
        <v>29</v>
      </c>
      <c r="K53" s="190" t="s">
        <v>30</v>
      </c>
      <c r="L53" s="190" t="s">
        <v>31</v>
      </c>
      <c r="M53" s="190" t="s">
        <v>32</v>
      </c>
      <c r="N53" s="190" t="s">
        <v>213</v>
      </c>
      <c r="O53" s="190" t="s">
        <v>33</v>
      </c>
      <c r="P53" s="92"/>
      <c r="Q53" s="255" t="s">
        <v>252</v>
      </c>
      <c r="R53" s="255"/>
    </row>
    <row r="55" ht="12.75">
      <c r="J55" s="28" t="s">
        <v>466</v>
      </c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7.7109375" style="0" customWidth="1"/>
    <col min="2" max="2" width="21.00390625" style="0" customWidth="1"/>
    <col min="3" max="3" width="21.8515625" style="0" customWidth="1"/>
    <col min="4" max="4" width="41.7109375" style="0" customWidth="1"/>
  </cols>
  <sheetData>
    <row r="1" spans="1:4" ht="18.75" thickBot="1">
      <c r="A1" s="289" t="s">
        <v>425</v>
      </c>
      <c r="B1" s="290"/>
      <c r="C1" s="290"/>
      <c r="D1" s="291" t="s">
        <v>514</v>
      </c>
    </row>
    <row r="2" spans="1:4" ht="31.5">
      <c r="A2" s="76" t="s">
        <v>436</v>
      </c>
      <c r="B2" s="77" t="s">
        <v>52</v>
      </c>
      <c r="C2" s="77" t="s">
        <v>53</v>
      </c>
      <c r="D2" s="77" t="s">
        <v>54</v>
      </c>
    </row>
    <row r="3" spans="1:4" ht="15.75">
      <c r="A3" s="79" t="s">
        <v>498</v>
      </c>
      <c r="B3" s="79" t="s">
        <v>430</v>
      </c>
      <c r="C3" s="79" t="s">
        <v>431</v>
      </c>
      <c r="D3" s="81" t="s">
        <v>424</v>
      </c>
    </row>
    <row r="4" spans="1:4" ht="15.75">
      <c r="A4" s="79" t="s">
        <v>278</v>
      </c>
      <c r="B4" s="79" t="s">
        <v>432</v>
      </c>
      <c r="C4" s="79" t="s">
        <v>433</v>
      </c>
      <c r="D4" s="81" t="s">
        <v>280</v>
      </c>
    </row>
    <row r="5" spans="1:4" ht="15.75">
      <c r="A5" s="79" t="s">
        <v>277</v>
      </c>
      <c r="B5" s="79" t="s">
        <v>434</v>
      </c>
      <c r="C5" s="79" t="s">
        <v>435</v>
      </c>
      <c r="D5" s="81" t="s">
        <v>281</v>
      </c>
    </row>
    <row r="6" spans="1:4" ht="15.75">
      <c r="A6" s="90" t="s">
        <v>279</v>
      </c>
      <c r="B6" s="79"/>
      <c r="C6" s="79"/>
      <c r="D6" s="81"/>
    </row>
    <row r="7" spans="1:4" ht="15.75">
      <c r="A7" s="80" t="s">
        <v>437</v>
      </c>
      <c r="B7" s="79"/>
      <c r="C7" s="79"/>
      <c r="D7" s="81"/>
    </row>
    <row r="8" spans="1:4" ht="15.75">
      <c r="A8" s="79" t="s">
        <v>55</v>
      </c>
      <c r="B8" s="79" t="s">
        <v>439</v>
      </c>
      <c r="C8" s="79" t="s">
        <v>440</v>
      </c>
      <c r="D8" s="81" t="s">
        <v>249</v>
      </c>
    </row>
    <row r="9" spans="1:4" ht="15.75">
      <c r="A9" s="79" t="s">
        <v>75</v>
      </c>
      <c r="B9" s="79" t="s">
        <v>441</v>
      </c>
      <c r="C9" s="79" t="s">
        <v>442</v>
      </c>
      <c r="D9" s="81" t="s">
        <v>282</v>
      </c>
    </row>
    <row r="10" spans="1:4" ht="15.75">
      <c r="A10" s="79" t="s">
        <v>56</v>
      </c>
      <c r="B10" s="79" t="s">
        <v>443</v>
      </c>
      <c r="C10" s="79" t="s">
        <v>444</v>
      </c>
      <c r="D10" s="81" t="s">
        <v>283</v>
      </c>
    </row>
    <row r="11" spans="1:4" ht="15" customHeight="1">
      <c r="A11" s="79" t="s">
        <v>57</v>
      </c>
      <c r="B11" s="79" t="s">
        <v>445</v>
      </c>
      <c r="C11" s="79" t="s">
        <v>445</v>
      </c>
      <c r="D11" s="81" t="s">
        <v>446</v>
      </c>
    </row>
    <row r="12" spans="1:4" ht="16.5" thickBot="1">
      <c r="A12" s="91" t="s">
        <v>289</v>
      </c>
      <c r="B12" s="82"/>
      <c r="C12" s="82"/>
      <c r="D12" s="184"/>
    </row>
    <row r="13" spans="1:4" ht="16.5" thickTop="1">
      <c r="A13" s="280" t="s">
        <v>285</v>
      </c>
      <c r="B13" s="280" t="s">
        <v>516</v>
      </c>
      <c r="C13" s="280" t="s">
        <v>517</v>
      </c>
      <c r="D13" s="281" t="s">
        <v>44</v>
      </c>
    </row>
    <row r="14" spans="1:4" ht="31.5">
      <c r="A14" s="83" t="s">
        <v>448</v>
      </c>
      <c r="B14" s="83" t="s">
        <v>518</v>
      </c>
      <c r="C14" s="83" t="s">
        <v>518</v>
      </c>
      <c r="D14" s="84" t="s">
        <v>524</v>
      </c>
    </row>
    <row r="15" spans="1:4" ht="16.5" thickBot="1">
      <c r="A15" s="85" t="s">
        <v>286</v>
      </c>
      <c r="B15" s="85" t="s">
        <v>519</v>
      </c>
      <c r="C15" s="85" t="s">
        <v>519</v>
      </c>
      <c r="D15" s="185" t="s">
        <v>525</v>
      </c>
    </row>
    <row r="16" spans="1:4" s="5" customFormat="1" ht="17.25" thickBot="1" thickTop="1">
      <c r="A16" s="282" t="s">
        <v>521</v>
      </c>
      <c r="B16" s="282" t="s">
        <v>516</v>
      </c>
      <c r="C16" s="282" t="s">
        <v>520</v>
      </c>
      <c r="D16" s="283" t="s">
        <v>523</v>
      </c>
    </row>
    <row r="17" spans="1:4" ht="16.5" thickTop="1">
      <c r="A17" s="86" t="s">
        <v>449</v>
      </c>
      <c r="B17" s="86" t="s">
        <v>516</v>
      </c>
      <c r="C17" s="86" t="s">
        <v>522</v>
      </c>
      <c r="D17" s="87" t="s">
        <v>79</v>
      </c>
    </row>
    <row r="18" spans="1:3" ht="15.75">
      <c r="A18" s="181" t="s">
        <v>451</v>
      </c>
      <c r="B18" s="4"/>
      <c r="C18" s="182"/>
    </row>
    <row r="19" spans="1:4" ht="15.75">
      <c r="A19" s="178" t="s">
        <v>452</v>
      </c>
      <c r="B19" s="4"/>
      <c r="C19" s="183"/>
      <c r="D19" s="88"/>
    </row>
    <row r="20" spans="1:4" ht="16.5" thickBot="1">
      <c r="A20" s="286" t="s">
        <v>453</v>
      </c>
      <c r="B20" s="8"/>
      <c r="C20" s="287"/>
      <c r="D20" s="288"/>
    </row>
    <row r="21" spans="1:4" ht="16.5" thickBot="1" thickTop="1">
      <c r="A21" s="284" t="s">
        <v>58</v>
      </c>
      <c r="B21" s="284" t="s">
        <v>59</v>
      </c>
      <c r="C21" s="284" t="s">
        <v>60</v>
      </c>
      <c r="D21" s="285" t="s">
        <v>292</v>
      </c>
    </row>
    <row r="22" spans="1:4" ht="13.5" thickTop="1">
      <c r="A22" s="6" t="s">
        <v>61</v>
      </c>
      <c r="B22" s="6" t="s">
        <v>62</v>
      </c>
      <c r="C22" s="6" t="s">
        <v>22</v>
      </c>
      <c r="D22" s="237" t="s">
        <v>513</v>
      </c>
    </row>
    <row r="23" spans="1:4" ht="12.75">
      <c r="A23" s="4" t="s">
        <v>63</v>
      </c>
      <c r="B23" s="4" t="s">
        <v>62</v>
      </c>
      <c r="C23" s="4" t="s">
        <v>23</v>
      </c>
      <c r="D23" s="230" t="s">
        <v>515</v>
      </c>
    </row>
    <row r="24" spans="1:4" ht="12.75">
      <c r="A24" s="4" t="s">
        <v>64</v>
      </c>
      <c r="B24" s="4" t="s">
        <v>62</v>
      </c>
      <c r="C24" s="4" t="s">
        <v>26</v>
      </c>
      <c r="D24" s="231" t="s">
        <v>511</v>
      </c>
    </row>
    <row r="25" spans="1:4" ht="12.75">
      <c r="A25" s="4" t="s">
        <v>65</v>
      </c>
      <c r="B25" s="4" t="s">
        <v>62</v>
      </c>
      <c r="C25" s="4" t="s">
        <v>24</v>
      </c>
      <c r="D25" s="242" t="s">
        <v>512</v>
      </c>
    </row>
    <row r="26" spans="1:4" ht="12.75">
      <c r="A26" s="4" t="s">
        <v>67</v>
      </c>
      <c r="B26" s="4" t="s">
        <v>62</v>
      </c>
      <c r="C26" s="4" t="s">
        <v>25</v>
      </c>
      <c r="D26" s="228" t="s">
        <v>290</v>
      </c>
    </row>
    <row r="27" spans="1:4" ht="12.75">
      <c r="A27" s="4" t="s">
        <v>68</v>
      </c>
      <c r="B27" s="4" t="s">
        <v>66</v>
      </c>
      <c r="C27" s="4" t="s">
        <v>27</v>
      </c>
      <c r="D27" s="229" t="s">
        <v>291</v>
      </c>
    </row>
    <row r="28" spans="1:4" ht="12.75">
      <c r="A28" s="4" t="s">
        <v>69</v>
      </c>
      <c r="B28" s="4" t="s">
        <v>70</v>
      </c>
      <c r="C28" s="4" t="s">
        <v>28</v>
      </c>
      <c r="D28" s="233"/>
    </row>
    <row r="29" spans="1:4" ht="12.75">
      <c r="A29" s="4" t="s">
        <v>71</v>
      </c>
      <c r="B29" s="4" t="s">
        <v>66</v>
      </c>
      <c r="C29" s="4" t="s">
        <v>29</v>
      </c>
      <c r="D29" s="229"/>
    </row>
    <row r="30" spans="1:4" ht="12.75">
      <c r="A30" s="4" t="s">
        <v>72</v>
      </c>
      <c r="B30" s="4" t="s">
        <v>66</v>
      </c>
      <c r="C30" s="4" t="s">
        <v>30</v>
      </c>
      <c r="D30" s="229"/>
    </row>
    <row r="31" spans="1:4" ht="12.75">
      <c r="A31" s="4" t="s">
        <v>73</v>
      </c>
      <c r="B31" s="4" t="s">
        <v>66</v>
      </c>
      <c r="C31" s="4" t="s">
        <v>31</v>
      </c>
      <c r="D31" s="2"/>
    </row>
    <row r="32" spans="1:4" ht="12.75">
      <c r="A32" s="4" t="s">
        <v>74</v>
      </c>
      <c r="B32" s="4" t="s">
        <v>66</v>
      </c>
      <c r="C32" s="4" t="s">
        <v>32</v>
      </c>
      <c r="D32" s="4"/>
    </row>
    <row r="33" spans="1:4" ht="12.75">
      <c r="A33" s="4" t="s">
        <v>287</v>
      </c>
      <c r="B33" s="4" t="s">
        <v>288</v>
      </c>
      <c r="C33" s="4" t="s">
        <v>213</v>
      </c>
      <c r="D33" s="4"/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9.421875" style="0" customWidth="1"/>
    <col min="2" max="12" width="4.7109375" style="274" customWidth="1"/>
    <col min="13" max="13" width="4.7109375" style="0" customWidth="1"/>
    <col min="14" max="14" width="9.7109375" style="0" customWidth="1"/>
    <col min="15" max="15" width="8.8515625" style="0" customWidth="1"/>
    <col min="16" max="16" width="7.57421875" style="0" customWidth="1"/>
    <col min="17" max="17" width="4.7109375" style="0" customWidth="1"/>
  </cols>
  <sheetData>
    <row r="1" spans="1:18" ht="15.75">
      <c r="A1" s="407" t="s">
        <v>455</v>
      </c>
      <c r="B1" s="407" t="s">
        <v>300</v>
      </c>
      <c r="C1" s="407" t="s">
        <v>301</v>
      </c>
      <c r="D1" s="407"/>
      <c r="E1" s="407" t="s">
        <v>300</v>
      </c>
      <c r="F1" s="407" t="s">
        <v>302</v>
      </c>
      <c r="G1" s="407"/>
      <c r="H1" s="407" t="s">
        <v>300</v>
      </c>
      <c r="I1" s="407" t="s">
        <v>303</v>
      </c>
      <c r="J1" s="407"/>
      <c r="K1" s="407" t="s">
        <v>300</v>
      </c>
      <c r="L1" s="407" t="s">
        <v>304</v>
      </c>
      <c r="M1" s="408"/>
      <c r="N1" s="407" t="s">
        <v>306</v>
      </c>
      <c r="O1" s="407" t="s">
        <v>307</v>
      </c>
      <c r="P1" s="407" t="s">
        <v>308</v>
      </c>
      <c r="Q1" s="28"/>
      <c r="R1" s="28"/>
    </row>
    <row r="2" spans="1:16" s="292" customFormat="1" ht="15.75">
      <c r="A2" s="181" t="s">
        <v>293</v>
      </c>
      <c r="B2" s="409">
        <v>2</v>
      </c>
      <c r="C2" s="409">
        <v>44</v>
      </c>
      <c r="D2" s="409"/>
      <c r="E2" s="409">
        <v>0</v>
      </c>
      <c r="F2" s="409">
        <v>0</v>
      </c>
      <c r="G2" s="409"/>
      <c r="H2" s="409">
        <v>6</v>
      </c>
      <c r="I2" s="409">
        <v>32</v>
      </c>
      <c r="J2" s="409"/>
      <c r="K2" s="409">
        <v>8</v>
      </c>
      <c r="L2" s="409">
        <v>23</v>
      </c>
      <c r="M2" s="410"/>
      <c r="N2" s="409">
        <f>C2+F2+I2+L2</f>
        <v>99</v>
      </c>
      <c r="O2" s="409">
        <f>B2*C2+E2*F2+H2*I2+K2*L2</f>
        <v>464</v>
      </c>
      <c r="P2" s="411">
        <f>100*O2/$O$15</f>
        <v>35.231586940015184</v>
      </c>
    </row>
    <row r="3" spans="1:16" s="294" customFormat="1" ht="15.75">
      <c r="A3" s="178" t="s">
        <v>294</v>
      </c>
      <c r="B3" s="412">
        <v>2</v>
      </c>
      <c r="C3" s="412">
        <v>44</v>
      </c>
      <c r="D3" s="412"/>
      <c r="E3" s="412">
        <v>0</v>
      </c>
      <c r="F3" s="412">
        <v>0</v>
      </c>
      <c r="G3" s="412"/>
      <c r="H3" s="412">
        <v>6</v>
      </c>
      <c r="I3" s="412">
        <v>35</v>
      </c>
      <c r="J3" s="412"/>
      <c r="K3" s="412">
        <v>8</v>
      </c>
      <c r="L3" s="412">
        <v>20</v>
      </c>
      <c r="M3" s="413"/>
      <c r="N3" s="412">
        <f>C3+F3+I3+L3</f>
        <v>99</v>
      </c>
      <c r="O3" s="412">
        <f>B3*C3+E3*F3+H3*I3+K3*L3</f>
        <v>458</v>
      </c>
      <c r="P3" s="414">
        <f>100*O3/$O$15</f>
        <v>34.77600607441154</v>
      </c>
    </row>
    <row r="4" spans="1:16" ht="15.75">
      <c r="A4" s="408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  <c r="N4" s="415"/>
      <c r="O4" s="415"/>
      <c r="P4" s="415"/>
    </row>
    <row r="5" spans="1:16" s="292" customFormat="1" ht="15.75">
      <c r="A5" s="181" t="s">
        <v>295</v>
      </c>
      <c r="B5" s="409">
        <v>1</v>
      </c>
      <c r="C5" s="409">
        <v>36</v>
      </c>
      <c r="D5" s="409"/>
      <c r="E5" s="409">
        <v>1</v>
      </c>
      <c r="F5" s="409">
        <v>4</v>
      </c>
      <c r="G5" s="409"/>
      <c r="H5" s="409">
        <v>1</v>
      </c>
      <c r="I5" s="409">
        <v>10</v>
      </c>
      <c r="J5" s="409"/>
      <c r="K5" s="409">
        <v>2</v>
      </c>
      <c r="L5" s="409">
        <v>10</v>
      </c>
      <c r="M5" s="410"/>
      <c r="N5" s="409">
        <f aca="true" t="shared" si="0" ref="N5:N13">C5+F5+I5+L5</f>
        <v>60</v>
      </c>
      <c r="O5" s="409">
        <f aca="true" t="shared" si="1" ref="O5:O13">B5*C5+E5*F5+H5*I5+K5*L5</f>
        <v>70</v>
      </c>
      <c r="P5" s="411">
        <f>100*O5/$O$15</f>
        <v>5.315110098709187</v>
      </c>
    </row>
    <row r="6" spans="1:16" ht="15.75">
      <c r="A6" s="408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6"/>
      <c r="N6" s="415"/>
      <c r="O6" s="415"/>
      <c r="P6" s="415"/>
    </row>
    <row r="7" spans="1:16" s="294" customFormat="1" ht="15.75">
      <c r="A7" s="178" t="s">
        <v>296</v>
      </c>
      <c r="B7" s="412">
        <v>1</v>
      </c>
      <c r="C7" s="412">
        <v>20</v>
      </c>
      <c r="D7" s="412"/>
      <c r="E7" s="412">
        <v>1</v>
      </c>
      <c r="F7" s="412">
        <v>13</v>
      </c>
      <c r="G7" s="412"/>
      <c r="H7" s="412">
        <v>0</v>
      </c>
      <c r="I7" s="412">
        <v>0</v>
      </c>
      <c r="J7" s="412"/>
      <c r="K7" s="412">
        <v>2</v>
      </c>
      <c r="L7" s="412">
        <v>11</v>
      </c>
      <c r="M7" s="413"/>
      <c r="N7" s="412">
        <f t="shared" si="0"/>
        <v>44</v>
      </c>
      <c r="O7" s="412">
        <f t="shared" si="1"/>
        <v>55</v>
      </c>
      <c r="P7" s="414">
        <f>100*O7/$O$15</f>
        <v>4.176157934700076</v>
      </c>
    </row>
    <row r="8" spans="1:16" s="292" customFormat="1" ht="15.75">
      <c r="A8" s="181" t="s">
        <v>310</v>
      </c>
      <c r="B8" s="409">
        <v>1</v>
      </c>
      <c r="C8" s="409">
        <v>20</v>
      </c>
      <c r="D8" s="409"/>
      <c r="E8" s="409">
        <v>1</v>
      </c>
      <c r="F8" s="409">
        <v>13</v>
      </c>
      <c r="G8" s="409"/>
      <c r="H8" s="409">
        <v>0</v>
      </c>
      <c r="I8" s="409">
        <v>0</v>
      </c>
      <c r="J8" s="409"/>
      <c r="K8" s="409">
        <v>2</v>
      </c>
      <c r="L8" s="409">
        <v>11</v>
      </c>
      <c r="M8" s="410"/>
      <c r="N8" s="409">
        <f t="shared" si="0"/>
        <v>44</v>
      </c>
      <c r="O8" s="409">
        <f t="shared" si="1"/>
        <v>55</v>
      </c>
      <c r="P8" s="411">
        <f>100*O8/$O$15</f>
        <v>4.176157934700076</v>
      </c>
    </row>
    <row r="9" spans="1:16" ht="15.75">
      <c r="A9" s="408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6"/>
      <c r="N9" s="415"/>
      <c r="O9" s="415"/>
      <c r="P9" s="415"/>
    </row>
    <row r="10" spans="1:16" s="294" customFormat="1" ht="15.75">
      <c r="A10" s="178" t="s">
        <v>297</v>
      </c>
      <c r="B10" s="412">
        <v>2</v>
      </c>
      <c r="C10" s="412">
        <v>2</v>
      </c>
      <c r="D10" s="412"/>
      <c r="E10" s="412">
        <v>6</v>
      </c>
      <c r="F10" s="412">
        <v>5</v>
      </c>
      <c r="G10" s="412"/>
      <c r="H10" s="412">
        <v>0</v>
      </c>
      <c r="I10" s="412">
        <v>0</v>
      </c>
      <c r="J10" s="412"/>
      <c r="K10" s="412">
        <v>8</v>
      </c>
      <c r="L10" s="412">
        <v>3</v>
      </c>
      <c r="M10" s="413"/>
      <c r="N10" s="412">
        <f t="shared" si="0"/>
        <v>10</v>
      </c>
      <c r="O10" s="412">
        <f t="shared" si="1"/>
        <v>58</v>
      </c>
      <c r="P10" s="414">
        <f>100*O10/$O$15</f>
        <v>4.403948367501898</v>
      </c>
    </row>
    <row r="11" spans="1:16" ht="15.75">
      <c r="A11" s="408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6"/>
      <c r="N11" s="415"/>
      <c r="O11" s="415"/>
      <c r="P11" s="415"/>
    </row>
    <row r="12" spans="1:16" s="292" customFormat="1" ht="15.75">
      <c r="A12" s="181" t="s">
        <v>298</v>
      </c>
      <c r="B12" s="409">
        <v>1</v>
      </c>
      <c r="C12" s="409">
        <v>34</v>
      </c>
      <c r="D12" s="409" t="s">
        <v>305</v>
      </c>
      <c r="E12" s="409">
        <v>1</v>
      </c>
      <c r="F12" s="409">
        <v>3</v>
      </c>
      <c r="G12" s="409"/>
      <c r="H12" s="409">
        <v>0</v>
      </c>
      <c r="I12" s="409">
        <v>0</v>
      </c>
      <c r="J12" s="409"/>
      <c r="K12" s="409">
        <v>2</v>
      </c>
      <c r="L12" s="409">
        <v>8</v>
      </c>
      <c r="M12" s="410"/>
      <c r="N12" s="409">
        <f t="shared" si="0"/>
        <v>45</v>
      </c>
      <c r="O12" s="409">
        <f t="shared" si="1"/>
        <v>53</v>
      </c>
      <c r="P12" s="411">
        <f>100*O12/$O$15</f>
        <v>4.024297646165528</v>
      </c>
    </row>
    <row r="13" spans="1:16" s="294" customFormat="1" ht="15.75">
      <c r="A13" s="178" t="s">
        <v>299</v>
      </c>
      <c r="B13" s="412">
        <v>1</v>
      </c>
      <c r="C13" s="412">
        <v>54</v>
      </c>
      <c r="D13" s="412" t="s">
        <v>305</v>
      </c>
      <c r="E13" s="412">
        <v>1</v>
      </c>
      <c r="F13" s="412">
        <v>22</v>
      </c>
      <c r="G13" s="412"/>
      <c r="H13" s="412">
        <v>0</v>
      </c>
      <c r="I13" s="412">
        <v>0</v>
      </c>
      <c r="J13" s="412"/>
      <c r="K13" s="412">
        <v>2</v>
      </c>
      <c r="L13" s="412">
        <v>14</v>
      </c>
      <c r="M13" s="413"/>
      <c r="N13" s="412">
        <f t="shared" si="0"/>
        <v>90</v>
      </c>
      <c r="O13" s="412">
        <f t="shared" si="1"/>
        <v>104</v>
      </c>
      <c r="P13" s="414">
        <f>100*O13/$O$15</f>
        <v>7.896735003796508</v>
      </c>
    </row>
    <row r="14" spans="1:16" ht="15">
      <c r="A14" s="416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6"/>
      <c r="N14" s="415"/>
      <c r="O14" s="415"/>
      <c r="P14" s="415"/>
    </row>
    <row r="15" spans="1:16" ht="15.75">
      <c r="A15" s="416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7" t="s">
        <v>309</v>
      </c>
      <c r="N15" s="415">
        <f>SUM(N2:N13)</f>
        <v>491</v>
      </c>
      <c r="O15" s="415">
        <f>SUM(O2:O13)</f>
        <v>1317</v>
      </c>
      <c r="P15" s="418">
        <f>100*O15/$O$15</f>
        <v>100</v>
      </c>
    </row>
    <row r="21" ht="12.75">
      <c r="L21" s="29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1">
      <selection activeCell="B37" sqref="B37"/>
    </sheetView>
  </sheetViews>
  <sheetFormatPr defaultColWidth="11.421875" defaultRowHeight="12.75"/>
  <cols>
    <col min="1" max="1" width="32.28125" style="0" customWidth="1"/>
    <col min="2" max="2" width="14.7109375" style="0" customWidth="1"/>
    <col min="3" max="3" width="15.28125" style="0" customWidth="1"/>
    <col min="4" max="4" width="14.28125" style="0" customWidth="1"/>
  </cols>
  <sheetData>
    <row r="1" ht="18">
      <c r="A1" s="108" t="s">
        <v>80</v>
      </c>
    </row>
    <row r="2" spans="1:2" ht="21" thickBot="1">
      <c r="A2" s="108"/>
      <c r="B2" s="109" t="s">
        <v>81</v>
      </c>
    </row>
    <row r="3" spans="1:5" ht="16.5" thickBot="1">
      <c r="A3" s="110"/>
      <c r="B3" s="111" t="s">
        <v>82</v>
      </c>
      <c r="C3" s="111" t="s">
        <v>83</v>
      </c>
      <c r="D3" s="111" t="s">
        <v>84</v>
      </c>
      <c r="E3" s="111" t="s">
        <v>85</v>
      </c>
    </row>
    <row r="4" spans="1:5" ht="32.25" thickBot="1">
      <c r="A4" s="112" t="s">
        <v>86</v>
      </c>
      <c r="B4" s="113"/>
      <c r="C4" s="113"/>
      <c r="D4" s="114">
        <v>690</v>
      </c>
      <c r="E4" s="114">
        <v>77</v>
      </c>
    </row>
    <row r="5" spans="1:5" ht="15.75" thickBot="1">
      <c r="A5" s="115" t="s">
        <v>13</v>
      </c>
      <c r="B5" s="116" t="s">
        <v>87</v>
      </c>
      <c r="C5" s="116" t="s">
        <v>88</v>
      </c>
      <c r="D5" s="117">
        <v>62</v>
      </c>
      <c r="E5" s="117"/>
    </row>
    <row r="6" spans="1:5" ht="30.75" thickBot="1">
      <c r="A6" s="115" t="s">
        <v>89</v>
      </c>
      <c r="B6" s="116" t="s">
        <v>90</v>
      </c>
      <c r="C6" s="116" t="s">
        <v>91</v>
      </c>
      <c r="D6" s="117">
        <v>24</v>
      </c>
      <c r="E6" s="117"/>
    </row>
    <row r="7" spans="1:5" ht="15.75" thickBot="1">
      <c r="A7" s="115" t="s">
        <v>92</v>
      </c>
      <c r="B7" s="116" t="s">
        <v>93</v>
      </c>
      <c r="C7" s="116" t="s">
        <v>94</v>
      </c>
      <c r="D7" s="117">
        <v>116</v>
      </c>
      <c r="E7" s="117"/>
    </row>
    <row r="8" spans="1:5" ht="15.75" thickBot="1">
      <c r="A8" s="115" t="s">
        <v>95</v>
      </c>
      <c r="B8" s="116" t="s">
        <v>96</v>
      </c>
      <c r="C8" s="116" t="s">
        <v>97</v>
      </c>
      <c r="D8" s="117">
        <v>84</v>
      </c>
      <c r="E8" s="117"/>
    </row>
    <row r="9" spans="1:5" ht="15.75" thickBot="1">
      <c r="A9" s="115" t="s">
        <v>98</v>
      </c>
      <c r="B9" s="116" t="s">
        <v>99</v>
      </c>
      <c r="C9" s="116" t="s">
        <v>100</v>
      </c>
      <c r="D9" s="117">
        <v>40</v>
      </c>
      <c r="E9" s="117"/>
    </row>
    <row r="10" spans="1:5" ht="15.75" thickBot="1">
      <c r="A10" s="115" t="s">
        <v>101</v>
      </c>
      <c r="B10" s="116" t="s">
        <v>102</v>
      </c>
      <c r="C10" s="116" t="s">
        <v>97</v>
      </c>
      <c r="D10" s="117">
        <v>88</v>
      </c>
      <c r="E10" s="117"/>
    </row>
    <row r="11" spans="1:5" ht="30.75" thickBot="1">
      <c r="A11" s="115" t="s">
        <v>103</v>
      </c>
      <c r="B11" s="116" t="s">
        <v>104</v>
      </c>
      <c r="C11" s="116" t="s">
        <v>105</v>
      </c>
      <c r="D11" s="117">
        <v>56</v>
      </c>
      <c r="E11" s="117"/>
    </row>
    <row r="12" spans="1:5" ht="15.75" thickBot="1">
      <c r="A12" s="115" t="s">
        <v>106</v>
      </c>
      <c r="B12" s="116" t="s">
        <v>104</v>
      </c>
      <c r="C12" s="116" t="s">
        <v>107</v>
      </c>
      <c r="D12" s="117">
        <v>80</v>
      </c>
      <c r="E12" s="117"/>
    </row>
    <row r="13" spans="1:5" ht="16.5" thickBot="1">
      <c r="A13" s="118" t="s">
        <v>108</v>
      </c>
      <c r="B13" s="119">
        <v>50</v>
      </c>
      <c r="C13" s="119">
        <v>10</v>
      </c>
      <c r="D13" s="114">
        <v>60</v>
      </c>
      <c r="E13" s="114">
        <v>7</v>
      </c>
    </row>
    <row r="14" spans="1:5" ht="16.5" thickBot="1">
      <c r="A14" s="118" t="s">
        <v>109</v>
      </c>
      <c r="B14" s="119">
        <v>50</v>
      </c>
      <c r="C14" s="119">
        <v>10</v>
      </c>
      <c r="D14" s="114">
        <v>60</v>
      </c>
      <c r="E14" s="114">
        <v>7</v>
      </c>
    </row>
    <row r="15" spans="1:5" ht="16.5" thickBot="1">
      <c r="A15" s="118" t="s">
        <v>110</v>
      </c>
      <c r="B15" s="119">
        <v>50</v>
      </c>
      <c r="C15" s="119">
        <v>40</v>
      </c>
      <c r="D15" s="114">
        <v>90</v>
      </c>
      <c r="E15" s="114">
        <v>10</v>
      </c>
    </row>
    <row r="16" spans="1:5" ht="16.5" thickBot="1">
      <c r="A16" s="118"/>
      <c r="B16" s="119"/>
      <c r="C16" s="114" t="s">
        <v>33</v>
      </c>
      <c r="D16" s="114">
        <v>900</v>
      </c>
      <c r="E16" s="114">
        <v>100</v>
      </c>
    </row>
    <row r="17" ht="16.5">
      <c r="A17" s="120"/>
    </row>
    <row r="18" spans="1:5" ht="16.5" thickBot="1">
      <c r="A18" s="121" t="s">
        <v>111</v>
      </c>
      <c r="B18" s="122"/>
      <c r="C18" s="122"/>
      <c r="D18" s="122"/>
      <c r="E18" s="122"/>
    </row>
    <row r="19" spans="1:5" ht="16.5" thickTop="1">
      <c r="A19" s="123" t="s">
        <v>112</v>
      </c>
      <c r="B19" s="124" t="s">
        <v>113</v>
      </c>
      <c r="C19" s="125"/>
      <c r="D19" s="125"/>
      <c r="E19" s="125"/>
    </row>
    <row r="20" spans="1:5" ht="16.5" thickBot="1">
      <c r="A20" s="126"/>
      <c r="B20" s="127" t="s">
        <v>114</v>
      </c>
      <c r="C20" s="128"/>
      <c r="D20" s="128"/>
      <c r="E20" s="128"/>
    </row>
    <row r="21" spans="1:5" ht="15.75">
      <c r="A21" s="129" t="s">
        <v>115</v>
      </c>
      <c r="B21" s="130" t="s">
        <v>116</v>
      </c>
      <c r="C21" s="125"/>
      <c r="D21" s="125"/>
      <c r="E21" s="125"/>
    </row>
    <row r="22" spans="1:5" ht="15.75">
      <c r="A22" s="129" t="s">
        <v>117</v>
      </c>
      <c r="B22" s="130" t="s">
        <v>118</v>
      </c>
      <c r="C22" s="125"/>
      <c r="D22" s="125"/>
      <c r="E22" s="125"/>
    </row>
    <row r="23" spans="1:5" ht="15.75">
      <c r="A23" s="131"/>
      <c r="B23" s="130" t="s">
        <v>119</v>
      </c>
      <c r="C23" s="125"/>
      <c r="D23" s="125"/>
      <c r="E23" s="125"/>
    </row>
    <row r="24" spans="1:5" ht="15.75">
      <c r="A24" s="131"/>
      <c r="B24" s="130" t="s">
        <v>120</v>
      </c>
      <c r="C24" s="125"/>
      <c r="D24" s="125"/>
      <c r="E24" s="125"/>
    </row>
    <row r="25" spans="1:5" ht="15.75">
      <c r="A25" s="131"/>
      <c r="B25" s="130" t="s">
        <v>121</v>
      </c>
      <c r="C25" s="125"/>
      <c r="D25" s="125"/>
      <c r="E25" s="125"/>
    </row>
    <row r="26" spans="1:5" ht="15.75">
      <c r="A26" s="131"/>
      <c r="B26" s="130" t="s">
        <v>122</v>
      </c>
      <c r="C26" s="125"/>
      <c r="D26" s="125"/>
      <c r="E26" s="125"/>
    </row>
    <row r="27" spans="1:5" ht="15.75">
      <c r="A27" s="131"/>
      <c r="B27" s="130" t="s">
        <v>123</v>
      </c>
      <c r="C27" s="125"/>
      <c r="D27" s="125"/>
      <c r="E27" s="125"/>
    </row>
    <row r="28" spans="1:5" ht="16.5" thickBot="1">
      <c r="A28" s="132"/>
      <c r="B28" s="133" t="s">
        <v>124</v>
      </c>
      <c r="C28" s="134"/>
      <c r="D28" s="128"/>
      <c r="E28" s="128"/>
    </row>
    <row r="29" spans="1:5" ht="15.75">
      <c r="A29" s="123" t="s">
        <v>125</v>
      </c>
      <c r="B29" s="124" t="s">
        <v>126</v>
      </c>
      <c r="C29" s="125"/>
      <c r="D29" s="125"/>
      <c r="E29" s="125"/>
    </row>
    <row r="30" spans="1:5" ht="15.75">
      <c r="A30" s="135"/>
      <c r="B30" s="124" t="s">
        <v>127</v>
      </c>
      <c r="C30" s="125"/>
      <c r="D30" s="125"/>
      <c r="E30" s="125"/>
    </row>
    <row r="31" spans="1:5" ht="15.75">
      <c r="A31" s="135"/>
      <c r="B31" s="124" t="s">
        <v>123</v>
      </c>
      <c r="C31" s="125"/>
      <c r="D31" s="125"/>
      <c r="E31" s="125"/>
    </row>
    <row r="32" spans="1:5" ht="16.5" thickBot="1">
      <c r="A32" s="126"/>
      <c r="B32" s="127" t="s">
        <v>128</v>
      </c>
      <c r="C32" s="128"/>
      <c r="D32" s="128"/>
      <c r="E32" s="128"/>
    </row>
    <row r="33" spans="1:5" ht="15.75">
      <c r="A33" s="129" t="s">
        <v>129</v>
      </c>
      <c r="B33" s="130" t="s">
        <v>130</v>
      </c>
      <c r="C33" s="125"/>
      <c r="D33" s="125"/>
      <c r="E33" s="125"/>
    </row>
    <row r="34" spans="1:5" ht="16.5" thickBot="1">
      <c r="A34" s="132"/>
      <c r="B34" s="133" t="s">
        <v>131</v>
      </c>
      <c r="C34" s="128"/>
      <c r="D34" s="128"/>
      <c r="E34" s="128"/>
    </row>
    <row r="35" spans="1:5" ht="15.75">
      <c r="A35" s="123" t="s">
        <v>132</v>
      </c>
      <c r="B35" s="124" t="s">
        <v>121</v>
      </c>
      <c r="C35" s="125"/>
      <c r="D35" s="125"/>
      <c r="E35" s="125"/>
    </row>
    <row r="36" spans="1:5" ht="15.75">
      <c r="A36" s="135"/>
      <c r="B36" s="124" t="s">
        <v>133</v>
      </c>
      <c r="C36" s="125"/>
      <c r="D36" s="125"/>
      <c r="E36" s="125"/>
    </row>
    <row r="37" spans="1:5" ht="15.75">
      <c r="A37" s="135"/>
      <c r="B37" s="124" t="s">
        <v>134</v>
      </c>
      <c r="C37" s="125"/>
      <c r="D37" s="125"/>
      <c r="E37" s="125"/>
    </row>
    <row r="38" spans="1:5" ht="16.5" thickBot="1">
      <c r="A38" s="126"/>
      <c r="B38" s="127" t="s">
        <v>128</v>
      </c>
      <c r="C38" s="128"/>
      <c r="D38" s="128"/>
      <c r="E38" s="128"/>
    </row>
    <row r="39" spans="1:5" ht="15.75">
      <c r="A39" s="136" t="s">
        <v>135</v>
      </c>
      <c r="B39" s="137" t="s">
        <v>130</v>
      </c>
      <c r="C39" s="125"/>
      <c r="D39" s="125"/>
      <c r="E39" s="138"/>
    </row>
    <row r="40" spans="1:5" ht="16.5" thickBot="1">
      <c r="A40" s="132"/>
      <c r="B40" s="133" t="s">
        <v>131</v>
      </c>
      <c r="C40" s="128"/>
      <c r="D40" s="128"/>
      <c r="E40" s="128"/>
    </row>
    <row r="41" spans="1:5" ht="15.75">
      <c r="A41" s="123" t="s">
        <v>136</v>
      </c>
      <c r="B41" s="124" t="s">
        <v>137</v>
      </c>
      <c r="C41" s="125"/>
      <c r="D41" s="125"/>
      <c r="E41" s="125"/>
    </row>
    <row r="42" spans="1:5" ht="15.75">
      <c r="A42" s="123"/>
      <c r="B42" s="124" t="s">
        <v>138</v>
      </c>
      <c r="C42" s="125"/>
      <c r="D42" s="125"/>
      <c r="E42" s="125"/>
    </row>
    <row r="43" spans="1:5" ht="15.75">
      <c r="A43" s="135"/>
      <c r="B43" s="124" t="s">
        <v>139</v>
      </c>
      <c r="C43" s="125"/>
      <c r="D43" s="125"/>
      <c r="E43" s="125"/>
    </row>
    <row r="44" spans="1:5" ht="15.75">
      <c r="A44" s="135"/>
      <c r="B44" s="124" t="s">
        <v>140</v>
      </c>
      <c r="C44" s="125"/>
      <c r="D44" s="125"/>
      <c r="E44" s="125"/>
    </row>
    <row r="45" spans="1:5" ht="16.5" thickBot="1">
      <c r="A45" s="139"/>
      <c r="B45" s="140" t="s">
        <v>141</v>
      </c>
      <c r="C45" s="141"/>
      <c r="D45" s="141"/>
      <c r="E45" s="141"/>
    </row>
    <row r="46" ht="16.5" thickTop="1">
      <c r="A46" s="142"/>
    </row>
  </sheetData>
  <sheetProtection/>
  <printOptions/>
  <pageMargins left="0.3937007874015748" right="0.3937007874015748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8"/>
  <sheetViews>
    <sheetView zoomScale="75" zoomScaleNormal="75" zoomScalePageLayoutView="0" workbookViewId="0" topLeftCell="A1">
      <selection activeCell="F19" sqref="F19"/>
    </sheetView>
  </sheetViews>
  <sheetFormatPr defaultColWidth="11.421875" defaultRowHeight="12.75"/>
  <cols>
    <col min="1" max="1" width="11.140625" style="0" customWidth="1"/>
    <col min="2" max="4" width="4.7109375" style="274" customWidth="1"/>
    <col min="5" max="5" width="4.7109375" style="296" customWidth="1"/>
    <col min="6" max="6" width="7.28125" style="274" customWidth="1"/>
    <col min="7" max="7" width="5.7109375" style="274" customWidth="1"/>
    <col min="8" max="10" width="4.7109375" style="274" customWidth="1"/>
    <col min="11" max="11" width="4.7109375" style="297" customWidth="1"/>
    <col min="12" max="12" width="8.140625" style="0" customWidth="1"/>
    <col min="13" max="13" width="5.7109375" style="0" customWidth="1"/>
    <col min="14" max="17" width="4.7109375" style="0" customWidth="1"/>
    <col min="18" max="18" width="7.28125" style="0" customWidth="1"/>
    <col min="19" max="23" width="4.7109375" style="0" customWidth="1"/>
    <col min="24" max="24" width="6.7109375" style="0" customWidth="1"/>
    <col min="25" max="25" width="6.28125" style="0" customWidth="1"/>
    <col min="26" max="29" width="4.7109375" style="0" customWidth="1"/>
    <col min="30" max="30" width="7.28125" style="0" customWidth="1"/>
    <col min="31" max="35" width="4.7109375" style="0" customWidth="1"/>
    <col min="36" max="36" width="7.421875" style="0" customWidth="1"/>
    <col min="37" max="37" width="7.8515625" style="0" customWidth="1"/>
    <col min="38" max="38" width="8.00390625" style="48" customWidth="1"/>
  </cols>
  <sheetData>
    <row r="1" spans="1:32" ht="12.75">
      <c r="A1" s="295" t="s">
        <v>456</v>
      </c>
      <c r="B1" s="295" t="s">
        <v>312</v>
      </c>
      <c r="C1" s="190"/>
      <c r="D1" s="190"/>
      <c r="E1" s="192"/>
      <c r="H1" s="295" t="s">
        <v>313</v>
      </c>
      <c r="I1" s="190"/>
      <c r="J1" s="276"/>
      <c r="K1" s="278"/>
      <c r="N1" s="28" t="s">
        <v>315</v>
      </c>
      <c r="T1" s="28" t="s">
        <v>316</v>
      </c>
      <c r="Z1" s="28" t="s">
        <v>42</v>
      </c>
      <c r="AF1" s="28" t="s">
        <v>317</v>
      </c>
    </row>
    <row r="2" spans="1:38" ht="12.75">
      <c r="A2" s="2"/>
      <c r="B2" s="276" t="s">
        <v>301</v>
      </c>
      <c r="C2" s="276" t="s">
        <v>303</v>
      </c>
      <c r="D2" s="276" t="s">
        <v>304</v>
      </c>
      <c r="E2" s="55" t="s">
        <v>314</v>
      </c>
      <c r="F2" s="92" t="s">
        <v>309</v>
      </c>
      <c r="G2" s="276"/>
      <c r="H2" s="276" t="s">
        <v>301</v>
      </c>
      <c r="I2" s="276" t="s">
        <v>303</v>
      </c>
      <c r="J2" s="276" t="s">
        <v>304</v>
      </c>
      <c r="K2" s="278" t="s">
        <v>314</v>
      </c>
      <c r="L2" s="28" t="s">
        <v>309</v>
      </c>
      <c r="N2" s="276" t="s">
        <v>301</v>
      </c>
      <c r="O2" s="276" t="s">
        <v>303</v>
      </c>
      <c r="P2" s="276" t="s">
        <v>304</v>
      </c>
      <c r="Q2" s="55" t="s">
        <v>314</v>
      </c>
      <c r="R2" s="92" t="s">
        <v>309</v>
      </c>
      <c r="S2" s="276"/>
      <c r="T2" s="276" t="s">
        <v>301</v>
      </c>
      <c r="U2" s="276" t="s">
        <v>303</v>
      </c>
      <c r="V2" s="276" t="s">
        <v>304</v>
      </c>
      <c r="W2" s="278" t="s">
        <v>314</v>
      </c>
      <c r="X2" s="28" t="s">
        <v>309</v>
      </c>
      <c r="Z2" s="276" t="s">
        <v>301</v>
      </c>
      <c r="AA2" s="276" t="s">
        <v>303</v>
      </c>
      <c r="AB2" s="276" t="s">
        <v>304</v>
      </c>
      <c r="AC2" s="55" t="s">
        <v>314</v>
      </c>
      <c r="AD2" s="92" t="s">
        <v>309</v>
      </c>
      <c r="AE2" s="276"/>
      <c r="AF2" s="276" t="s">
        <v>301</v>
      </c>
      <c r="AG2" s="276" t="s">
        <v>303</v>
      </c>
      <c r="AH2" s="276" t="s">
        <v>304</v>
      </c>
      <c r="AI2" s="278" t="s">
        <v>314</v>
      </c>
      <c r="AJ2" s="28" t="s">
        <v>309</v>
      </c>
      <c r="AL2" s="190" t="s">
        <v>33</v>
      </c>
    </row>
    <row r="3" spans="1:38" ht="12.75">
      <c r="A3" s="3" t="s">
        <v>22</v>
      </c>
      <c r="B3" s="276">
        <v>36</v>
      </c>
      <c r="C3" s="276">
        <v>30</v>
      </c>
      <c r="D3" s="276">
        <v>24</v>
      </c>
      <c r="E3" s="55">
        <v>9</v>
      </c>
      <c r="F3" s="276">
        <f>SUM(B3:E3)</f>
        <v>99</v>
      </c>
      <c r="G3" s="3" t="s">
        <v>22</v>
      </c>
      <c r="H3" s="276"/>
      <c r="I3" s="276"/>
      <c r="J3" s="276">
        <v>20</v>
      </c>
      <c r="K3" s="278">
        <v>8</v>
      </c>
      <c r="L3" s="276">
        <f>SUM(H3:K3)</f>
        <v>28</v>
      </c>
      <c r="M3" s="3" t="s">
        <v>22</v>
      </c>
      <c r="N3" s="276"/>
      <c r="O3" s="276"/>
      <c r="P3" s="276"/>
      <c r="Q3" s="55"/>
      <c r="R3" s="276">
        <f>SUM(N3:Q3)</f>
        <v>0</v>
      </c>
      <c r="S3" s="276"/>
      <c r="T3" s="276"/>
      <c r="U3" s="276"/>
      <c r="V3" s="276"/>
      <c r="W3" s="278"/>
      <c r="X3" s="276">
        <f>SUM(T3:W3)</f>
        <v>0</v>
      </c>
      <c r="Y3" s="3" t="s">
        <v>22</v>
      </c>
      <c r="Z3" s="276"/>
      <c r="AA3" s="276"/>
      <c r="AB3" s="276"/>
      <c r="AC3" s="55"/>
      <c r="AD3" s="276">
        <f>SUM(Z3:AC3)</f>
        <v>0</v>
      </c>
      <c r="AE3" s="3" t="s">
        <v>22</v>
      </c>
      <c r="AI3" s="278"/>
      <c r="AJ3" s="276">
        <f>SUM(AF3:AI3)</f>
        <v>0</v>
      </c>
      <c r="AK3" s="298" t="s">
        <v>22</v>
      </c>
      <c r="AL3" s="190">
        <f>F3+L3+R3+X3+AD3+AJ3</f>
        <v>127</v>
      </c>
    </row>
    <row r="4" spans="1:38" ht="12.75">
      <c r="A4" s="3" t="s">
        <v>23</v>
      </c>
      <c r="B4" s="276"/>
      <c r="C4" s="276">
        <v>20</v>
      </c>
      <c r="D4" s="276"/>
      <c r="E4" s="55">
        <v>2</v>
      </c>
      <c r="F4" s="276">
        <f aca="true" t="shared" si="0" ref="F4:F14">SUM(B4:E4)</f>
        <v>22</v>
      </c>
      <c r="G4" s="3" t="s">
        <v>23</v>
      </c>
      <c r="H4" s="276"/>
      <c r="I4" s="276"/>
      <c r="J4" s="276"/>
      <c r="K4" s="278"/>
      <c r="L4" s="276">
        <f aca="true" t="shared" si="1" ref="L4:L14">SUM(H4:K4)</f>
        <v>0</v>
      </c>
      <c r="M4" s="3" t="s">
        <v>23</v>
      </c>
      <c r="N4" s="276"/>
      <c r="O4" s="276"/>
      <c r="P4" s="276"/>
      <c r="Q4" s="55"/>
      <c r="R4" s="276">
        <f aca="true" t="shared" si="2" ref="R4:R14">SUM(N4:Q4)</f>
        <v>0</v>
      </c>
      <c r="S4" s="276"/>
      <c r="T4" s="276">
        <v>18</v>
      </c>
      <c r="U4" s="276"/>
      <c r="V4" s="276">
        <v>4</v>
      </c>
      <c r="W4" s="278"/>
      <c r="X4" s="276">
        <f aca="true" t="shared" si="3" ref="X4:X14">SUM(T4:W4)</f>
        <v>22</v>
      </c>
      <c r="Y4" s="3" t="s">
        <v>23</v>
      </c>
      <c r="Z4" s="276"/>
      <c r="AA4" s="276"/>
      <c r="AB4" s="276"/>
      <c r="AC4" s="55"/>
      <c r="AD4" s="276">
        <f aca="true" t="shared" si="4" ref="AD4:AD14">SUM(Z4:AC4)</f>
        <v>0</v>
      </c>
      <c r="AE4" s="3" t="s">
        <v>23</v>
      </c>
      <c r="AF4" s="276">
        <v>15</v>
      </c>
      <c r="AG4" s="276">
        <v>10</v>
      </c>
      <c r="AH4" s="276">
        <v>14</v>
      </c>
      <c r="AI4" s="278"/>
      <c r="AJ4" s="276">
        <f>SUM(AF4:AI4)</f>
        <v>39</v>
      </c>
      <c r="AK4" s="298" t="s">
        <v>23</v>
      </c>
      <c r="AL4" s="190">
        <f aca="true" t="shared" si="5" ref="AL4:AL14">F4+L4+R4+X4+AD4+AJ4</f>
        <v>83</v>
      </c>
    </row>
    <row r="5" spans="1:38" ht="12.75">
      <c r="A5" s="3" t="s">
        <v>24</v>
      </c>
      <c r="B5" s="276"/>
      <c r="C5" s="276">
        <v>22</v>
      </c>
      <c r="D5" s="276">
        <v>16</v>
      </c>
      <c r="E5" s="55">
        <v>4</v>
      </c>
      <c r="F5" s="276">
        <f t="shared" si="0"/>
        <v>42</v>
      </c>
      <c r="G5" s="3" t="s">
        <v>24</v>
      </c>
      <c r="H5" s="276">
        <v>28</v>
      </c>
      <c r="I5" s="276">
        <v>24</v>
      </c>
      <c r="J5" s="276">
        <v>16</v>
      </c>
      <c r="K5" s="278">
        <v>6</v>
      </c>
      <c r="L5" s="276">
        <f t="shared" si="1"/>
        <v>74</v>
      </c>
      <c r="M5" s="3" t="s">
        <v>24</v>
      </c>
      <c r="N5" s="276"/>
      <c r="O5" s="276"/>
      <c r="P5" s="276"/>
      <c r="Q5" s="55"/>
      <c r="R5" s="276">
        <f t="shared" si="2"/>
        <v>0</v>
      </c>
      <c r="S5" s="276"/>
      <c r="T5" s="276"/>
      <c r="U5" s="276"/>
      <c r="V5" s="276"/>
      <c r="W5" s="278"/>
      <c r="X5" s="276">
        <f t="shared" si="3"/>
        <v>0</v>
      </c>
      <c r="Y5" s="3" t="s">
        <v>24</v>
      </c>
      <c r="Z5" s="276"/>
      <c r="AA5" s="276"/>
      <c r="AB5" s="276"/>
      <c r="AC5" s="55"/>
      <c r="AD5" s="276">
        <f t="shared" si="4"/>
        <v>0</v>
      </c>
      <c r="AE5" s="3" t="s">
        <v>24</v>
      </c>
      <c r="AF5" s="276"/>
      <c r="AG5" s="276"/>
      <c r="AH5" s="276"/>
      <c r="AI5" s="278"/>
      <c r="AJ5" s="276">
        <f aca="true" t="shared" si="6" ref="AJ5:AJ14">SUM(AF5:AI5)</f>
        <v>0</v>
      </c>
      <c r="AK5" s="298" t="s">
        <v>24</v>
      </c>
      <c r="AL5" s="190">
        <f t="shared" si="5"/>
        <v>116</v>
      </c>
    </row>
    <row r="6" spans="1:38" ht="12.75">
      <c r="A6" s="3" t="s">
        <v>25</v>
      </c>
      <c r="B6" s="276"/>
      <c r="C6" s="276">
        <v>8</v>
      </c>
      <c r="D6" s="276">
        <v>30</v>
      </c>
      <c r="E6" s="55">
        <v>4</v>
      </c>
      <c r="F6" s="276">
        <f t="shared" si="0"/>
        <v>42</v>
      </c>
      <c r="G6" s="3" t="s">
        <v>25</v>
      </c>
      <c r="H6" s="276">
        <v>14</v>
      </c>
      <c r="I6" s="276">
        <v>28</v>
      </c>
      <c r="J6" s="276">
        <v>4</v>
      </c>
      <c r="K6" s="278">
        <v>6</v>
      </c>
      <c r="L6" s="276">
        <f t="shared" si="1"/>
        <v>52</v>
      </c>
      <c r="M6" s="3" t="s">
        <v>25</v>
      </c>
      <c r="N6" s="276"/>
      <c r="O6" s="276"/>
      <c r="P6" s="276"/>
      <c r="Q6" s="55"/>
      <c r="R6" s="276">
        <f t="shared" si="2"/>
        <v>0</v>
      </c>
      <c r="S6" s="276"/>
      <c r="T6" s="276"/>
      <c r="U6" s="276"/>
      <c r="V6" s="276"/>
      <c r="W6" s="278"/>
      <c r="X6" s="276">
        <f t="shared" si="3"/>
        <v>0</v>
      </c>
      <c r="Y6" s="3" t="s">
        <v>25</v>
      </c>
      <c r="Z6" s="276"/>
      <c r="AA6" s="276"/>
      <c r="AB6" s="276"/>
      <c r="AC6" s="55"/>
      <c r="AD6" s="276">
        <f t="shared" si="4"/>
        <v>0</v>
      </c>
      <c r="AE6" s="3" t="s">
        <v>25</v>
      </c>
      <c r="AF6" s="276">
        <v>7</v>
      </c>
      <c r="AG6" s="276">
        <v>5</v>
      </c>
      <c r="AH6" s="276">
        <v>6</v>
      </c>
      <c r="AI6" s="278"/>
      <c r="AJ6" s="276">
        <f t="shared" si="6"/>
        <v>18</v>
      </c>
      <c r="AK6" s="298" t="s">
        <v>25</v>
      </c>
      <c r="AL6" s="190">
        <f t="shared" si="5"/>
        <v>112</v>
      </c>
    </row>
    <row r="7" spans="1:38" ht="12.75">
      <c r="A7" s="3" t="s">
        <v>26</v>
      </c>
      <c r="B7" s="276">
        <v>26</v>
      </c>
      <c r="C7" s="276">
        <v>28</v>
      </c>
      <c r="D7" s="276">
        <v>22</v>
      </c>
      <c r="E7" s="55">
        <v>6</v>
      </c>
      <c r="F7" s="276">
        <f t="shared" si="0"/>
        <v>82</v>
      </c>
      <c r="G7" s="3" t="s">
        <v>26</v>
      </c>
      <c r="H7" s="276"/>
      <c r="I7" s="276"/>
      <c r="J7" s="276"/>
      <c r="K7" s="278"/>
      <c r="L7" s="276">
        <f t="shared" si="1"/>
        <v>0</v>
      </c>
      <c r="M7" s="3" t="s">
        <v>26</v>
      </c>
      <c r="N7" s="276"/>
      <c r="O7" s="276"/>
      <c r="P7" s="276"/>
      <c r="Q7" s="55"/>
      <c r="R7" s="276">
        <f t="shared" si="2"/>
        <v>0</v>
      </c>
      <c r="S7" s="276"/>
      <c r="T7" s="276"/>
      <c r="U7" s="276"/>
      <c r="V7" s="276"/>
      <c r="W7" s="278"/>
      <c r="X7" s="276">
        <f t="shared" si="3"/>
        <v>0</v>
      </c>
      <c r="Y7" s="3" t="s">
        <v>26</v>
      </c>
      <c r="Z7" s="276"/>
      <c r="AA7" s="276"/>
      <c r="AB7" s="276"/>
      <c r="AC7" s="55"/>
      <c r="AD7" s="276">
        <f t="shared" si="4"/>
        <v>0</v>
      </c>
      <c r="AE7" s="3" t="s">
        <v>26</v>
      </c>
      <c r="AF7" s="276"/>
      <c r="AG7" s="276"/>
      <c r="AH7" s="276"/>
      <c r="AI7" s="278"/>
      <c r="AJ7" s="276">
        <f t="shared" si="6"/>
        <v>0</v>
      </c>
      <c r="AK7" s="298" t="s">
        <v>26</v>
      </c>
      <c r="AL7" s="190">
        <f t="shared" si="5"/>
        <v>82</v>
      </c>
    </row>
    <row r="8" spans="1:38" ht="12.75">
      <c r="A8" s="3" t="s">
        <v>27</v>
      </c>
      <c r="B8" s="276"/>
      <c r="C8" s="276">
        <v>10</v>
      </c>
      <c r="D8" s="276">
        <v>24</v>
      </c>
      <c r="E8" s="55">
        <v>3</v>
      </c>
      <c r="F8" s="276">
        <f t="shared" si="0"/>
        <v>37</v>
      </c>
      <c r="G8" s="3" t="s">
        <v>27</v>
      </c>
      <c r="H8" s="276"/>
      <c r="I8" s="276"/>
      <c r="J8" s="276">
        <v>20</v>
      </c>
      <c r="K8" s="278">
        <v>2</v>
      </c>
      <c r="L8" s="276">
        <f t="shared" si="1"/>
        <v>22</v>
      </c>
      <c r="M8" s="3" t="s">
        <v>27</v>
      </c>
      <c r="N8" s="276"/>
      <c r="O8" s="276"/>
      <c r="P8" s="276"/>
      <c r="Q8" s="55"/>
      <c r="R8" s="276">
        <f t="shared" si="2"/>
        <v>0</v>
      </c>
      <c r="S8" s="276"/>
      <c r="T8" s="276"/>
      <c r="U8" s="276"/>
      <c r="V8" s="276"/>
      <c r="W8" s="278"/>
      <c r="X8" s="276">
        <f t="shared" si="3"/>
        <v>0</v>
      </c>
      <c r="Y8" s="3" t="s">
        <v>27</v>
      </c>
      <c r="Z8" s="276">
        <v>26</v>
      </c>
      <c r="AA8" s="276">
        <v>13</v>
      </c>
      <c r="AB8" s="276">
        <v>10</v>
      </c>
      <c r="AC8" s="55"/>
      <c r="AD8" s="276">
        <f t="shared" si="4"/>
        <v>49</v>
      </c>
      <c r="AE8" s="3" t="s">
        <v>27</v>
      </c>
      <c r="AF8" s="276"/>
      <c r="AG8" s="276"/>
      <c r="AH8" s="276"/>
      <c r="AI8" s="278"/>
      <c r="AJ8" s="276">
        <f t="shared" si="6"/>
        <v>0</v>
      </c>
      <c r="AK8" s="298" t="s">
        <v>27</v>
      </c>
      <c r="AL8" s="190">
        <f t="shared" si="5"/>
        <v>108</v>
      </c>
    </row>
    <row r="9" spans="1:38" ht="12.75">
      <c r="A9" s="3" t="s">
        <v>28</v>
      </c>
      <c r="B9" s="276">
        <v>16</v>
      </c>
      <c r="C9" s="276">
        <v>20</v>
      </c>
      <c r="D9" s="276"/>
      <c r="E9" s="55">
        <v>4</v>
      </c>
      <c r="F9" s="276">
        <f t="shared" si="0"/>
        <v>40</v>
      </c>
      <c r="G9" s="3" t="s">
        <v>28</v>
      </c>
      <c r="H9" s="276"/>
      <c r="I9" s="276"/>
      <c r="J9" s="276"/>
      <c r="K9" s="278"/>
      <c r="L9" s="276">
        <f t="shared" si="1"/>
        <v>0</v>
      </c>
      <c r="M9" s="3" t="s">
        <v>28</v>
      </c>
      <c r="N9" s="276">
        <v>40</v>
      </c>
      <c r="O9" s="276">
        <v>10</v>
      </c>
      <c r="P9" s="276"/>
      <c r="Q9" s="55"/>
      <c r="R9" s="276">
        <f t="shared" si="2"/>
        <v>50</v>
      </c>
      <c r="S9" s="276"/>
      <c r="T9" s="276">
        <v>10</v>
      </c>
      <c r="U9" s="276"/>
      <c r="V9" s="276">
        <v>8</v>
      </c>
      <c r="W9" s="278"/>
      <c r="X9" s="276">
        <f t="shared" si="3"/>
        <v>18</v>
      </c>
      <c r="Y9" s="3" t="s">
        <v>28</v>
      </c>
      <c r="Z9" s="276"/>
      <c r="AA9" s="276"/>
      <c r="AB9" s="276"/>
      <c r="AC9" s="55"/>
      <c r="AD9" s="276">
        <f t="shared" si="4"/>
        <v>0</v>
      </c>
      <c r="AE9" s="3" t="s">
        <v>28</v>
      </c>
      <c r="AF9" s="276"/>
      <c r="AG9" s="276"/>
      <c r="AH9" s="276"/>
      <c r="AI9" s="278"/>
      <c r="AJ9" s="276">
        <f t="shared" si="6"/>
        <v>0</v>
      </c>
      <c r="AK9" s="298" t="s">
        <v>28</v>
      </c>
      <c r="AL9" s="190">
        <f t="shared" si="5"/>
        <v>108</v>
      </c>
    </row>
    <row r="10" spans="1:38" ht="12.75">
      <c r="A10" s="3" t="s">
        <v>29</v>
      </c>
      <c r="B10" s="276"/>
      <c r="C10" s="276">
        <v>22</v>
      </c>
      <c r="D10" s="276">
        <v>8</v>
      </c>
      <c r="E10" s="55">
        <v>3</v>
      </c>
      <c r="F10" s="276">
        <f t="shared" si="0"/>
        <v>33</v>
      </c>
      <c r="G10" s="3" t="s">
        <v>29</v>
      </c>
      <c r="H10" s="276"/>
      <c r="I10" s="276">
        <v>8</v>
      </c>
      <c r="J10" s="276"/>
      <c r="K10" s="278">
        <v>2</v>
      </c>
      <c r="L10" s="276">
        <f t="shared" si="1"/>
        <v>10</v>
      </c>
      <c r="M10" s="3" t="s">
        <v>29</v>
      </c>
      <c r="N10" s="276"/>
      <c r="O10" s="276"/>
      <c r="P10" s="276"/>
      <c r="Q10" s="55"/>
      <c r="R10" s="276">
        <f t="shared" si="2"/>
        <v>0</v>
      </c>
      <c r="S10" s="276"/>
      <c r="T10" s="276">
        <v>6</v>
      </c>
      <c r="U10" s="276">
        <v>3</v>
      </c>
      <c r="V10" s="276">
        <v>4</v>
      </c>
      <c r="W10" s="278"/>
      <c r="X10" s="276">
        <f t="shared" si="3"/>
        <v>13</v>
      </c>
      <c r="Y10" s="3" t="s">
        <v>29</v>
      </c>
      <c r="Z10" s="276">
        <v>10</v>
      </c>
      <c r="AA10" s="276">
        <v>1</v>
      </c>
      <c r="AB10" s="276">
        <v>10</v>
      </c>
      <c r="AC10" s="55"/>
      <c r="AD10" s="276">
        <f t="shared" si="4"/>
        <v>21</v>
      </c>
      <c r="AE10" s="3" t="s">
        <v>29</v>
      </c>
      <c r="AF10" s="276">
        <v>10</v>
      </c>
      <c r="AG10" s="276">
        <v>8</v>
      </c>
      <c r="AH10" s="276">
        <v>12</v>
      </c>
      <c r="AI10" s="278"/>
      <c r="AJ10" s="276">
        <f t="shared" si="6"/>
        <v>30</v>
      </c>
      <c r="AK10" s="298" t="s">
        <v>29</v>
      </c>
      <c r="AL10" s="190">
        <f t="shared" si="5"/>
        <v>107</v>
      </c>
    </row>
    <row r="11" spans="1:38" ht="12.75">
      <c r="A11" s="3" t="s">
        <v>30</v>
      </c>
      <c r="B11" s="276"/>
      <c r="C11" s="276"/>
      <c r="D11" s="276"/>
      <c r="E11" s="55"/>
      <c r="F11" s="276">
        <f t="shared" si="0"/>
        <v>0</v>
      </c>
      <c r="G11" s="3" t="s">
        <v>30</v>
      </c>
      <c r="H11" s="276">
        <v>12</v>
      </c>
      <c r="I11" s="276">
        <v>38</v>
      </c>
      <c r="J11" s="276">
        <v>12</v>
      </c>
      <c r="K11" s="278">
        <v>4</v>
      </c>
      <c r="L11" s="276">
        <f t="shared" si="1"/>
        <v>66</v>
      </c>
      <c r="M11" s="3" t="s">
        <v>30</v>
      </c>
      <c r="N11" s="276">
        <v>7</v>
      </c>
      <c r="O11" s="276">
        <v>6</v>
      </c>
      <c r="P11" s="276">
        <v>7</v>
      </c>
      <c r="Q11" s="55"/>
      <c r="R11" s="276">
        <f t="shared" si="2"/>
        <v>20</v>
      </c>
      <c r="S11" s="276"/>
      <c r="T11" s="276"/>
      <c r="U11" s="276"/>
      <c r="V11" s="276"/>
      <c r="W11" s="278"/>
      <c r="X11" s="276">
        <f t="shared" si="3"/>
        <v>0</v>
      </c>
      <c r="Y11" s="3" t="s">
        <v>30</v>
      </c>
      <c r="Z11" s="276"/>
      <c r="AA11" s="276"/>
      <c r="AB11" s="276"/>
      <c r="AC11" s="55"/>
      <c r="AD11" s="276">
        <f t="shared" si="4"/>
        <v>0</v>
      </c>
      <c r="AE11" s="3" t="s">
        <v>30</v>
      </c>
      <c r="AF11" s="276"/>
      <c r="AG11" s="276"/>
      <c r="AH11" s="276"/>
      <c r="AI11" s="278"/>
      <c r="AJ11" s="276">
        <f t="shared" si="6"/>
        <v>0</v>
      </c>
      <c r="AK11" s="298" t="s">
        <v>30</v>
      </c>
      <c r="AL11" s="190">
        <f t="shared" si="5"/>
        <v>86</v>
      </c>
    </row>
    <row r="12" spans="1:38" ht="12.75">
      <c r="A12" s="3" t="s">
        <v>31</v>
      </c>
      <c r="B12" s="276"/>
      <c r="C12" s="276"/>
      <c r="D12" s="276"/>
      <c r="E12" s="55"/>
      <c r="F12" s="276">
        <f t="shared" si="0"/>
        <v>0</v>
      </c>
      <c r="G12" s="3" t="s">
        <v>31</v>
      </c>
      <c r="H12" s="276">
        <v>12</v>
      </c>
      <c r="I12" s="276">
        <v>38</v>
      </c>
      <c r="J12" s="276">
        <v>12</v>
      </c>
      <c r="K12" s="278">
        <v>4</v>
      </c>
      <c r="L12" s="276">
        <f t="shared" si="1"/>
        <v>66</v>
      </c>
      <c r="M12" s="3" t="s">
        <v>31</v>
      </c>
      <c r="N12" s="276">
        <v>7</v>
      </c>
      <c r="O12" s="276">
        <v>6</v>
      </c>
      <c r="P12" s="276">
        <v>7</v>
      </c>
      <c r="Q12" s="55"/>
      <c r="R12" s="276">
        <f t="shared" si="2"/>
        <v>20</v>
      </c>
      <c r="S12" s="276"/>
      <c r="T12" s="276"/>
      <c r="U12" s="276"/>
      <c r="V12" s="276"/>
      <c r="W12" s="278"/>
      <c r="X12" s="276">
        <f t="shared" si="3"/>
        <v>0</v>
      </c>
      <c r="Y12" s="3" t="s">
        <v>31</v>
      </c>
      <c r="Z12" s="276"/>
      <c r="AA12" s="276"/>
      <c r="AB12" s="276"/>
      <c r="AC12" s="55"/>
      <c r="AD12" s="276">
        <f t="shared" si="4"/>
        <v>0</v>
      </c>
      <c r="AE12" s="3" t="s">
        <v>31</v>
      </c>
      <c r="AF12" s="276"/>
      <c r="AG12" s="276"/>
      <c r="AH12" s="276"/>
      <c r="AI12" s="278"/>
      <c r="AJ12" s="276">
        <f t="shared" si="6"/>
        <v>0</v>
      </c>
      <c r="AK12" s="298" t="s">
        <v>31</v>
      </c>
      <c r="AL12" s="190">
        <f t="shared" si="5"/>
        <v>86</v>
      </c>
    </row>
    <row r="13" spans="1:38" ht="12.75">
      <c r="A13" s="3" t="s">
        <v>32</v>
      </c>
      <c r="B13" s="276">
        <v>10</v>
      </c>
      <c r="C13" s="276">
        <v>32</v>
      </c>
      <c r="D13" s="276">
        <v>20</v>
      </c>
      <c r="E13" s="55">
        <v>5</v>
      </c>
      <c r="F13" s="276">
        <f t="shared" si="0"/>
        <v>67</v>
      </c>
      <c r="G13" s="3" t="s">
        <v>32</v>
      </c>
      <c r="H13" s="276">
        <v>6</v>
      </c>
      <c r="I13" s="276">
        <v>50</v>
      </c>
      <c r="J13" s="276">
        <v>36</v>
      </c>
      <c r="K13" s="278">
        <v>4</v>
      </c>
      <c r="L13" s="276">
        <f t="shared" si="1"/>
        <v>96</v>
      </c>
      <c r="M13" s="3" t="s">
        <v>32</v>
      </c>
      <c r="N13" s="276"/>
      <c r="O13" s="276"/>
      <c r="P13" s="276"/>
      <c r="Q13" s="55"/>
      <c r="R13" s="276">
        <f t="shared" si="2"/>
        <v>0</v>
      </c>
      <c r="S13" s="276"/>
      <c r="T13" s="276"/>
      <c r="U13" s="276"/>
      <c r="V13" s="276"/>
      <c r="W13" s="278"/>
      <c r="X13" s="276">
        <f t="shared" si="3"/>
        <v>0</v>
      </c>
      <c r="Y13" s="3" t="s">
        <v>32</v>
      </c>
      <c r="Z13" s="276"/>
      <c r="AA13" s="276"/>
      <c r="AB13" s="276"/>
      <c r="AC13" s="55"/>
      <c r="AD13" s="276">
        <f t="shared" si="4"/>
        <v>0</v>
      </c>
      <c r="AE13" s="3" t="s">
        <v>32</v>
      </c>
      <c r="AF13" s="276">
        <v>6</v>
      </c>
      <c r="AG13" s="276">
        <v>3</v>
      </c>
      <c r="AH13" s="276">
        <v>8</v>
      </c>
      <c r="AI13" s="278"/>
      <c r="AJ13" s="276">
        <f t="shared" si="6"/>
        <v>17</v>
      </c>
      <c r="AK13" s="298" t="s">
        <v>32</v>
      </c>
      <c r="AL13" s="190">
        <f t="shared" si="5"/>
        <v>180</v>
      </c>
    </row>
    <row r="14" spans="1:38" ht="12.75">
      <c r="A14" s="3" t="s">
        <v>213</v>
      </c>
      <c r="B14" s="276"/>
      <c r="C14" s="276"/>
      <c r="D14" s="276"/>
      <c r="E14" s="55"/>
      <c r="F14" s="276">
        <f t="shared" si="0"/>
        <v>0</v>
      </c>
      <c r="G14" s="3" t="s">
        <v>213</v>
      </c>
      <c r="H14" s="276">
        <v>16</v>
      </c>
      <c r="I14" s="276">
        <v>24</v>
      </c>
      <c r="J14" s="276"/>
      <c r="K14" s="278">
        <v>4</v>
      </c>
      <c r="L14" s="276">
        <f t="shared" si="1"/>
        <v>44</v>
      </c>
      <c r="M14" s="3" t="s">
        <v>213</v>
      </c>
      <c r="N14" s="276"/>
      <c r="O14" s="276"/>
      <c r="P14" s="276"/>
      <c r="Q14" s="55"/>
      <c r="R14" s="276">
        <f t="shared" si="2"/>
        <v>0</v>
      </c>
      <c r="S14" s="276"/>
      <c r="T14" s="276"/>
      <c r="U14" s="276"/>
      <c r="V14" s="276"/>
      <c r="W14" s="278"/>
      <c r="X14" s="276">
        <f t="shared" si="3"/>
        <v>0</v>
      </c>
      <c r="Y14" s="3" t="s">
        <v>213</v>
      </c>
      <c r="Z14" s="276"/>
      <c r="AA14" s="276"/>
      <c r="AB14" s="276"/>
      <c r="AC14" s="55"/>
      <c r="AD14" s="276">
        <f t="shared" si="4"/>
        <v>0</v>
      </c>
      <c r="AE14" s="3" t="s">
        <v>213</v>
      </c>
      <c r="AF14" s="276"/>
      <c r="AG14" s="276"/>
      <c r="AH14" s="276"/>
      <c r="AI14" s="278"/>
      <c r="AJ14" s="276">
        <f t="shared" si="6"/>
        <v>0</v>
      </c>
      <c r="AK14" s="298" t="s">
        <v>213</v>
      </c>
      <c r="AL14" s="190">
        <f t="shared" si="5"/>
        <v>44</v>
      </c>
    </row>
    <row r="15" spans="2:36" ht="12.75">
      <c r="B15" s="274">
        <f>SUM(B3:B14)</f>
        <v>88</v>
      </c>
      <c r="C15" s="274">
        <f aca="true" t="shared" si="7" ref="C15:L15">SUM(C3:C14)</f>
        <v>192</v>
      </c>
      <c r="D15" s="274">
        <f t="shared" si="7"/>
        <v>144</v>
      </c>
      <c r="E15" s="296">
        <f t="shared" si="7"/>
        <v>40</v>
      </c>
      <c r="F15" s="274">
        <f t="shared" si="7"/>
        <v>464</v>
      </c>
      <c r="H15" s="274">
        <f t="shared" si="7"/>
        <v>88</v>
      </c>
      <c r="I15" s="274">
        <f t="shared" si="7"/>
        <v>210</v>
      </c>
      <c r="J15" s="274">
        <f t="shared" si="7"/>
        <v>120</v>
      </c>
      <c r="K15" s="297">
        <f t="shared" si="7"/>
        <v>40</v>
      </c>
      <c r="L15" s="274">
        <f t="shared" si="7"/>
        <v>458</v>
      </c>
      <c r="N15" s="274">
        <f>SUM(N3:N14)</f>
        <v>54</v>
      </c>
      <c r="O15" s="274">
        <f>SUM(O3:O14)</f>
        <v>22</v>
      </c>
      <c r="P15" s="274">
        <f>SUM(P3:P14)</f>
        <v>14</v>
      </c>
      <c r="Q15" s="296">
        <f>SUM(Q3:Q14)</f>
        <v>0</v>
      </c>
      <c r="R15" s="274">
        <f>SUM(R3:R14)</f>
        <v>90</v>
      </c>
      <c r="S15" s="274"/>
      <c r="T15" s="274">
        <f>SUM(T3:T14)</f>
        <v>34</v>
      </c>
      <c r="U15" s="274">
        <f>SUM(U3:U14)</f>
        <v>3</v>
      </c>
      <c r="V15" s="274">
        <f>SUM(V3:V14)</f>
        <v>16</v>
      </c>
      <c r="W15" s="297">
        <f>SUM(W3:W14)</f>
        <v>0</v>
      </c>
      <c r="X15" s="274">
        <f>SUM(X3:X14)</f>
        <v>53</v>
      </c>
      <c r="Z15" s="274">
        <f>SUM(Z3:Z14)</f>
        <v>36</v>
      </c>
      <c r="AA15" s="274">
        <f>SUM(AA3:AA14)</f>
        <v>14</v>
      </c>
      <c r="AB15" s="274">
        <f>SUM(AB3:AB14)</f>
        <v>20</v>
      </c>
      <c r="AC15" s="296">
        <f>SUM(AC3:AC14)</f>
        <v>0</v>
      </c>
      <c r="AD15" s="274">
        <f>SUM(AD3:AD14)</f>
        <v>70</v>
      </c>
      <c r="AE15" s="274"/>
      <c r="AF15" s="274">
        <f>SUM(AF4:AF14)</f>
        <v>38</v>
      </c>
      <c r="AG15" s="274">
        <f>SUM(AG4:AG14)</f>
        <v>26</v>
      </c>
      <c r="AH15" s="274">
        <f>SUM(AH4:AH14)</f>
        <v>40</v>
      </c>
      <c r="AI15" s="297">
        <f>SUM(AI3:AI14)</f>
        <v>0</v>
      </c>
      <c r="AJ15" s="274">
        <f>SUM(AJ3:AJ14)</f>
        <v>104</v>
      </c>
    </row>
    <row r="16" spans="6:38" ht="12.75">
      <c r="F16" s="274">
        <f>SUM(B15:E15)</f>
        <v>464</v>
      </c>
      <c r="L16" s="274">
        <f>SUM(H15:K15)</f>
        <v>458</v>
      </c>
      <c r="R16" s="274">
        <f>SUM(N15:Q15)</f>
        <v>90</v>
      </c>
      <c r="X16" s="274">
        <f>SUM(T15:W15)</f>
        <v>53</v>
      </c>
      <c r="AD16" s="274">
        <f>SUM(Z15:AC15)</f>
        <v>70</v>
      </c>
      <c r="AK16" s="299" t="s">
        <v>309</v>
      </c>
      <c r="AL16" s="48">
        <f>SUM(AL3:AL14)</f>
        <v>1239</v>
      </c>
    </row>
    <row r="18" ht="12.75">
      <c r="AK18" s="299" t="s">
        <v>318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Medicina-UVA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Javier García-Sancho</cp:lastModifiedBy>
  <cp:lastPrinted>2014-07-25T11:56:13Z</cp:lastPrinted>
  <dcterms:created xsi:type="dcterms:W3CDTF">2003-10-31T11:33:57Z</dcterms:created>
  <dcterms:modified xsi:type="dcterms:W3CDTF">2014-07-25T11:56:16Z</dcterms:modified>
  <cp:category/>
  <cp:version/>
  <cp:contentType/>
  <cp:contentStatus/>
</cp:coreProperties>
</file>