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0080" windowHeight="108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<sst xmlns="http://schemas.openxmlformats.org/spreadsheetml/2006/main" count="51" uniqueCount="21">
  <si>
    <t>Na+</t>
  </si>
  <si>
    <t>Extracelular</t>
  </si>
  <si>
    <t>Intracelular</t>
  </si>
  <si>
    <t>Ei</t>
  </si>
  <si>
    <t>K+</t>
  </si>
  <si>
    <t>Cl-</t>
  </si>
  <si>
    <t>Ca2+</t>
  </si>
  <si>
    <t>PNa</t>
  </si>
  <si>
    <t>PK</t>
  </si>
  <si>
    <t>PCl</t>
  </si>
  <si>
    <t>PCa2+</t>
  </si>
  <si>
    <t>mmole/l</t>
  </si>
  <si>
    <t>Otros</t>
  </si>
  <si>
    <t>Osmol</t>
  </si>
  <si>
    <t>Em=</t>
  </si>
  <si>
    <t>ISO</t>
  </si>
  <si>
    <t>VALORES NORMALES</t>
  </si>
  <si>
    <t>CTRL+i</t>
  </si>
  <si>
    <t>Inicializar=</t>
  </si>
  <si>
    <t>HIPERPOL.</t>
  </si>
  <si>
    <t>NO MODIFICAR ESTOS DATOS!!!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</si>
</sst>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"/>
    <numFmt numFmtId="173" formatCode="0.00000"/>
  </numFmts>
  <fonts count="7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1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4"/>
  <sheetViews>
    <sheetView tabSelected="1" workbookViewId="0" topLeftCell="A1">
      <selection activeCell="B10" sqref="B10"/>
    </sheetView>
  </sheetViews>
  <sheetFormatPr defaultColWidth="11.00390625" defaultRowHeight="14.25"/>
  <cols>
    <col min="1" max="1" width="9.00390625" style="0" customWidth="1"/>
    <col min="2" max="3" width="12.125" style="1" customWidth="1"/>
    <col min="4" max="4" width="7.875" style="1" customWidth="1"/>
  </cols>
  <sheetData>
    <row r="1" spans="1:5" ht="15.75" thickBot="1">
      <c r="A1" s="23" t="s">
        <v>11</v>
      </c>
      <c r="B1" s="23" t="s">
        <v>1</v>
      </c>
      <c r="C1" s="23" t="s">
        <v>2</v>
      </c>
      <c r="D1" s="23" t="s">
        <v>3</v>
      </c>
      <c r="E1" s="28" t="s">
        <v>18</v>
      </c>
    </row>
    <row r="2" spans="1:5" ht="16.5" thickBot="1" thickTop="1">
      <c r="A2" s="19" t="s">
        <v>4</v>
      </c>
      <c r="B2" s="20">
        <v>5</v>
      </c>
      <c r="C2" s="21">
        <v>150</v>
      </c>
      <c r="D2" s="22">
        <f>60*LOG(B2/C2)</f>
        <v>-88.62727528317974</v>
      </c>
      <c r="E2" s="29" t="s">
        <v>17</v>
      </c>
    </row>
    <row r="3" spans="1:4" ht="15">
      <c r="A3" s="11" t="s">
        <v>0</v>
      </c>
      <c r="B3" s="14">
        <v>145</v>
      </c>
      <c r="C3" s="2">
        <v>15</v>
      </c>
      <c r="D3" s="3">
        <f>60*LOG(B3/C3)</f>
        <v>59.11660459075762</v>
      </c>
    </row>
    <row r="4" spans="1:4" ht="15">
      <c r="A4" s="12" t="s">
        <v>5</v>
      </c>
      <c r="B4" s="15">
        <v>120</v>
      </c>
      <c r="C4" s="4">
        <v>12</v>
      </c>
      <c r="D4" s="5">
        <f>-60*LOG(B4/C4)</f>
        <v>-60</v>
      </c>
    </row>
    <row r="5" spans="1:4" ht="15">
      <c r="A5" s="9" t="s">
        <v>6</v>
      </c>
      <c r="B5" s="16">
        <v>1</v>
      </c>
      <c r="C5" s="7">
        <v>0.0001</v>
      </c>
      <c r="D5" s="8">
        <f>30*LOG(B5/C5)</f>
        <v>120</v>
      </c>
    </row>
    <row r="6" spans="1:4" ht="15">
      <c r="A6" s="9" t="s">
        <v>12</v>
      </c>
      <c r="B6" s="16">
        <v>30</v>
      </c>
      <c r="C6" s="6">
        <v>123</v>
      </c>
      <c r="D6" s="6"/>
    </row>
    <row r="7" spans="1:4" ht="15">
      <c r="A7" s="9" t="s">
        <v>13</v>
      </c>
      <c r="B7" s="8">
        <f>SUM(B2:B4)+B6</f>
        <v>300</v>
      </c>
      <c r="C7" s="8">
        <f>SUM(C2:C4)+C6</f>
        <v>300</v>
      </c>
      <c r="D7" s="26" t="str">
        <f>IF(ROUND(40*B7/C7,0)=40,"ISO","NO ISO")</f>
        <v>ISO</v>
      </c>
    </row>
    <row r="8" spans="1:5" ht="15">
      <c r="A8" s="18"/>
      <c r="C8" s="30" t="s">
        <v>14</v>
      </c>
      <c r="D8" s="27">
        <f>-60*LOG((C2*B9+C3*B10+B4*B11)/(B2*B9+B3*B10+C4*B11))</f>
        <v>-71.7931492041892</v>
      </c>
      <c r="E8" s="24" t="str">
        <f>IF(D8&lt;-72,"HIPERPOL.","DESPOL.")</f>
        <v>DESPOL.</v>
      </c>
    </row>
    <row r="9" spans="1:5" ht="15">
      <c r="A9" s="10" t="s">
        <v>8</v>
      </c>
      <c r="B9" s="13">
        <v>1</v>
      </c>
      <c r="E9" s="25">
        <f>ABS(72+D8)</f>
        <v>0.20685079581079435</v>
      </c>
    </row>
    <row r="10" spans="1:2" ht="15">
      <c r="A10" s="11" t="s">
        <v>7</v>
      </c>
      <c r="B10" s="14">
        <v>0.03</v>
      </c>
    </row>
    <row r="11" spans="1:2" ht="15">
      <c r="A11" s="12" t="s">
        <v>9</v>
      </c>
      <c r="B11" s="15">
        <v>0.05</v>
      </c>
    </row>
    <row r="12" spans="1:2" ht="15">
      <c r="A12" s="9" t="s">
        <v>10</v>
      </c>
      <c r="B12" s="17">
        <v>0</v>
      </c>
    </row>
    <row r="15" spans="1:5" ht="15">
      <c r="A15" s="56" t="s">
        <v>16</v>
      </c>
      <c r="B15" s="57"/>
      <c r="C15" s="31"/>
      <c r="D15" s="31"/>
      <c r="E15" s="32"/>
    </row>
    <row r="16" spans="1:5" ht="15.75" thickBot="1">
      <c r="A16" s="33" t="s">
        <v>11</v>
      </c>
      <c r="B16" s="33" t="s">
        <v>1</v>
      </c>
      <c r="C16" s="33" t="s">
        <v>2</v>
      </c>
      <c r="D16" s="33" t="s">
        <v>3</v>
      </c>
      <c r="E16" s="32"/>
    </row>
    <row r="17" spans="1:5" ht="15.75" thickTop="1">
      <c r="A17" s="34" t="s">
        <v>4</v>
      </c>
      <c r="B17" s="35">
        <v>5</v>
      </c>
      <c r="C17" s="36">
        <v>150</v>
      </c>
      <c r="D17" s="37">
        <v>-88.62727528317974</v>
      </c>
      <c r="E17" s="32"/>
    </row>
    <row r="18" spans="1:5" ht="15">
      <c r="A18" s="38" t="s">
        <v>0</v>
      </c>
      <c r="B18" s="39">
        <v>145</v>
      </c>
      <c r="C18" s="40">
        <v>15</v>
      </c>
      <c r="D18" s="41">
        <v>59.11660459075762</v>
      </c>
      <c r="E18" s="32"/>
    </row>
    <row r="19" spans="1:5" ht="15">
      <c r="A19" s="42" t="s">
        <v>5</v>
      </c>
      <c r="B19" s="43">
        <v>120</v>
      </c>
      <c r="C19" s="44">
        <v>12</v>
      </c>
      <c r="D19" s="45">
        <v>-60</v>
      </c>
      <c r="E19" s="32"/>
    </row>
    <row r="20" spans="1:5" ht="15">
      <c r="A20" s="46" t="s">
        <v>6</v>
      </c>
      <c r="B20" s="47">
        <v>1</v>
      </c>
      <c r="C20" s="48">
        <v>0.0001</v>
      </c>
      <c r="D20" s="49">
        <v>120</v>
      </c>
      <c r="E20" s="32"/>
    </row>
    <row r="21" spans="1:5" ht="15">
      <c r="A21" s="46" t="s">
        <v>12</v>
      </c>
      <c r="B21" s="47">
        <v>30</v>
      </c>
      <c r="C21" s="50">
        <v>123</v>
      </c>
      <c r="D21" s="50"/>
      <c r="E21" s="32"/>
    </row>
    <row r="22" spans="1:5" ht="15">
      <c r="A22" s="46" t="s">
        <v>13</v>
      </c>
      <c r="B22" s="51">
        <v>300</v>
      </c>
      <c r="C22" s="49">
        <v>300</v>
      </c>
      <c r="D22" s="59" t="s">
        <v>15</v>
      </c>
      <c r="E22" s="24" t="s">
        <v>19</v>
      </c>
    </row>
    <row r="23" spans="1:5" ht="15">
      <c r="A23" s="52"/>
      <c r="B23" s="31"/>
      <c r="C23" s="30" t="s">
        <v>14</v>
      </c>
      <c r="D23" s="27">
        <v>-72.05636021907603</v>
      </c>
      <c r="E23" s="25">
        <v>0.0563602190760264</v>
      </c>
    </row>
    <row r="24" spans="1:5" ht="15">
      <c r="A24" s="53" t="s">
        <v>8</v>
      </c>
      <c r="B24" s="54">
        <v>1</v>
      </c>
      <c r="C24" s="31"/>
      <c r="D24" s="31"/>
      <c r="E24" s="32"/>
    </row>
    <row r="25" spans="1:5" ht="15">
      <c r="A25" s="38" t="s">
        <v>7</v>
      </c>
      <c r="B25" s="39">
        <v>0.03</v>
      </c>
      <c r="C25" s="31"/>
      <c r="D25" s="31"/>
      <c r="E25" s="32"/>
    </row>
    <row r="26" spans="1:5" ht="15">
      <c r="A26" s="42" t="s">
        <v>9</v>
      </c>
      <c r="B26" s="43">
        <v>0.05</v>
      </c>
      <c r="C26" s="31"/>
      <c r="D26" s="31"/>
      <c r="E26" s="32"/>
    </row>
    <row r="27" spans="1:5" ht="15">
      <c r="A27" s="46" t="s">
        <v>10</v>
      </c>
      <c r="B27" s="55">
        <v>0</v>
      </c>
      <c r="C27" s="31"/>
      <c r="D27" s="31"/>
      <c r="E27" s="32"/>
    </row>
    <row r="28" spans="1:5" ht="15">
      <c r="A28" s="60"/>
      <c r="B28" s="61"/>
      <c r="C28" s="31"/>
      <c r="D28" s="31"/>
      <c r="E28" s="32"/>
    </row>
    <row r="29" spans="1:5" ht="15">
      <c r="A29" s="60"/>
      <c r="B29" s="61"/>
      <c r="C29" s="31"/>
      <c r="D29" s="31"/>
      <c r="E29" s="32"/>
    </row>
    <row r="32" ht="15">
      <c r="A32" s="58" t="s">
        <v>20</v>
      </c>
    </row>
    <row r="33" spans="1:4" ht="15.75" thickBot="1">
      <c r="A33" s="23" t="s">
        <v>11</v>
      </c>
      <c r="B33" s="23" t="s">
        <v>1</v>
      </c>
      <c r="C33" s="23" t="s">
        <v>2</v>
      </c>
      <c r="D33" s="23" t="s">
        <v>3</v>
      </c>
    </row>
    <row r="34" spans="1:4" ht="15.75" thickTop="1">
      <c r="A34" s="19" t="s">
        <v>4</v>
      </c>
      <c r="B34" s="20">
        <v>5</v>
      </c>
      <c r="C34" s="21">
        <v>150</v>
      </c>
      <c r="D34" s="22">
        <f>60*LOG(B34/C34)</f>
        <v>-88.62727528317974</v>
      </c>
    </row>
    <row r="35" spans="1:4" ht="15">
      <c r="A35" s="11" t="s">
        <v>0</v>
      </c>
      <c r="B35" s="14">
        <v>145</v>
      </c>
      <c r="C35" s="2">
        <v>15</v>
      </c>
      <c r="D35" s="3">
        <f>60*LOG(B35/C35)</f>
        <v>59.11660459075762</v>
      </c>
    </row>
    <row r="36" spans="1:4" ht="15">
      <c r="A36" s="12" t="s">
        <v>5</v>
      </c>
      <c r="B36" s="15">
        <v>120</v>
      </c>
      <c r="C36" s="4">
        <v>12</v>
      </c>
      <c r="D36" s="5">
        <f>-60*LOG(B36/C36)</f>
        <v>-60</v>
      </c>
    </row>
    <row r="37" spans="1:4" ht="15">
      <c r="A37" s="9" t="s">
        <v>6</v>
      </c>
      <c r="B37" s="16">
        <v>1</v>
      </c>
      <c r="C37" s="7">
        <v>0.0001</v>
      </c>
      <c r="D37" s="8">
        <f>30*LOG(B37/C37)</f>
        <v>120</v>
      </c>
    </row>
    <row r="38" spans="1:4" ht="15">
      <c r="A38" s="9" t="s">
        <v>12</v>
      </c>
      <c r="B38" s="16">
        <v>30</v>
      </c>
      <c r="C38" s="6">
        <v>123</v>
      </c>
      <c r="D38" s="6"/>
    </row>
    <row r="39" spans="1:4" ht="15">
      <c r="A39" s="9" t="s">
        <v>13</v>
      </c>
      <c r="B39" s="8">
        <f>SUM(B34:B36)+B38</f>
        <v>300</v>
      </c>
      <c r="C39" s="8">
        <f>SUM(C34:C36)+C38</f>
        <v>300</v>
      </c>
      <c r="D39" s="26" t="str">
        <f>IF(ROUND(40*B39/C39,0)=40,"ISO","NO ISO")</f>
        <v>ISO</v>
      </c>
    </row>
    <row r="40" spans="1:4" ht="15">
      <c r="A40" s="18"/>
      <c r="C40" s="30" t="s">
        <v>14</v>
      </c>
      <c r="D40" s="27">
        <f>-60*LOG((C34*B41+C35*B42+B36*B43)/(B34*B41+B35*B42+C36*B43))</f>
        <v>-71.7931492041892</v>
      </c>
    </row>
    <row r="41" spans="1:2" ht="15">
      <c r="A41" s="10" t="s">
        <v>8</v>
      </c>
      <c r="B41" s="13">
        <v>1</v>
      </c>
    </row>
    <row r="42" spans="1:2" ht="15">
      <c r="A42" s="11" t="s">
        <v>7</v>
      </c>
      <c r="B42" s="14">
        <v>0.03</v>
      </c>
    </row>
    <row r="43" spans="1:2" ht="15">
      <c r="A43" s="12" t="s">
        <v>9</v>
      </c>
      <c r="B43" s="15">
        <v>0.05</v>
      </c>
    </row>
    <row r="44" spans="1:2" ht="15">
      <c r="A44" s="9" t="s">
        <v>10</v>
      </c>
      <c r="B44" s="17">
        <v>0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García-Sancho</dc:creator>
  <cp:keywords/>
  <dc:description/>
  <cp:lastModifiedBy>jgs</cp:lastModifiedBy>
  <dcterms:created xsi:type="dcterms:W3CDTF">2012-10-13T22:37:45Z</dcterms:created>
  <dcterms:modified xsi:type="dcterms:W3CDTF">2016-09-08T08:58:48Z</dcterms:modified>
  <cp:category/>
  <cp:version/>
  <cp:contentType/>
  <cp:contentStatus/>
</cp:coreProperties>
</file>